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<sst xmlns="http://schemas.openxmlformats.org/spreadsheetml/2006/main" count="148" uniqueCount="123">
  <si>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</si>
  <si>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</si>
  <si>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</si>
  <si>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</si>
  <si>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</si>
  <si>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</si>
  <si>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</si>
  <si>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</si>
  <si>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</si>
  <si>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</si>
  <si>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</si>
  <si>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</si>
  <si>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</si>
  <si>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</si>
  <si>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</si>
  <si>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</si>
  <si>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</si>
  <si>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</si>
  <si>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</si>
  <si>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</si>
  <si>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I. C. "CORTESE" Casoria</t>
  </si>
  <si>
    <t>80026 CASORIA (NA) VIA BENEDETTO CROCE C.F. 93056830636 C.M. NAIC8EN005</t>
  </si>
  <si>
    <t>9468 del 12/12/2018</t>
  </si>
  <si>
    <t>03/570 del 30/11/2018</t>
  </si>
  <si>
    <t>00079A del 26/11/2018</t>
  </si>
  <si>
    <t>4220819800022914 del 06/12/2018</t>
  </si>
  <si>
    <t>4S-158 del 31/12/2018</t>
  </si>
  <si>
    <t>833 del 28/12/2018</t>
  </si>
  <si>
    <t>270 del 05/06/2018</t>
  </si>
  <si>
    <t>100203 del 23/01/2019</t>
  </si>
  <si>
    <t>663/PA del 28/12/2018</t>
  </si>
  <si>
    <t>20194E00487 del 08/01/2019</t>
  </si>
  <si>
    <t>8719028396 del 01/02/2019</t>
  </si>
  <si>
    <t>1/114 del 07/02/2019</t>
  </si>
  <si>
    <t>8719004166 del 18/01/2019</t>
  </si>
  <si>
    <t>100833 del 19/02/2019</t>
  </si>
  <si>
    <t>4220819800002639 del 06/02/2019</t>
  </si>
  <si>
    <t>03/132 del 28/02/2019</t>
  </si>
  <si>
    <t>42/2019PA del 26/02/2019</t>
  </si>
  <si>
    <t>14 del 05/03/2019</t>
  </si>
  <si>
    <t>15 del 05/03/2019</t>
  </si>
  <si>
    <t>16 del 05/03/2019</t>
  </si>
  <si>
    <t>17 del 05/03/2019</t>
  </si>
  <si>
    <t>8719072797 del 18/03/2019</t>
  </si>
  <si>
    <t>101547 del 22/03/2019</t>
  </si>
  <si>
    <t>193/PA/2019 del 26/03/2019</t>
  </si>
  <si>
    <t>8719100203 del 01/04/2019</t>
  </si>
  <si>
    <t>FATTPA 12_19 del 11/04/2019</t>
  </si>
  <si>
    <t>30 del 03/04/2019</t>
  </si>
  <si>
    <t>31 del 03/04/2019</t>
  </si>
  <si>
    <t>4220819800006473 del 05/04/2019</t>
  </si>
  <si>
    <t>102136 del 24/04/2019</t>
  </si>
  <si>
    <t>58 del 19/04/2019</t>
  </si>
  <si>
    <t>8719139023 del 07/05/2019</t>
  </si>
  <si>
    <t>03/280 del 30/04/2019</t>
  </si>
  <si>
    <t>01-000383 del 30/04/2019</t>
  </si>
  <si>
    <t>120 del 17/05/2019</t>
  </si>
  <si>
    <t>302/PA del 09/05/2019</t>
  </si>
  <si>
    <t>307/PA del 14/05/2019</t>
  </si>
  <si>
    <t>FPA 4/19 del 20/05/2019</t>
  </si>
  <si>
    <t>00717 del 14/05/2019</t>
  </si>
  <si>
    <t>24 del 29/05/2019</t>
  </si>
  <si>
    <t>23 del 29/05/2019</t>
  </si>
  <si>
    <t>66 del 28/05/2019</t>
  </si>
  <si>
    <t>67 del 28/05/2019</t>
  </si>
  <si>
    <t>65 del 28/05/2019</t>
  </si>
  <si>
    <t>102717 del 24/05/2019</t>
  </si>
  <si>
    <t>165/2019 del 29/05/2019</t>
  </si>
  <si>
    <t>64 del 28/05/2019</t>
  </si>
  <si>
    <t>68 del 03/06/2019</t>
  </si>
  <si>
    <t>61/P7 del 04/06/2019</t>
  </si>
  <si>
    <t>1/906 del 06/06/2019</t>
  </si>
  <si>
    <t>8719181334 del 06/06/2019</t>
  </si>
  <si>
    <t>54 del 14/06/2019</t>
  </si>
  <si>
    <t>55 del 14/06/2019</t>
  </si>
  <si>
    <t>4220819800010738 del 06/06/2019</t>
  </si>
  <si>
    <t>FPA 7/19 del 20/06/2019</t>
  </si>
  <si>
    <t>1 PA del 13/06/2019</t>
  </si>
  <si>
    <t>8719212929 del 01/07/2019</t>
  </si>
  <si>
    <t>03/395 del 28/06/2019</t>
  </si>
  <si>
    <t>01/592 del 21/06/2019</t>
  </si>
  <si>
    <t>185/PA del 09/07/2019</t>
  </si>
  <si>
    <t>251 del 15/07/2019</t>
  </si>
  <si>
    <t>103284 del 25/06/2019</t>
  </si>
  <si>
    <t>1755 del 23/07/2019</t>
  </si>
  <si>
    <t>FPA 1/19 del 20/07/2019</t>
  </si>
  <si>
    <t>8719246500 del 31/07/2019</t>
  </si>
  <si>
    <t>01/761 del 05/08/2019</t>
  </si>
  <si>
    <t>4220819800013802 del 06/08/2019</t>
  </si>
  <si>
    <t>101/PA del 30/08/2019</t>
  </si>
  <si>
    <t>8719273720 del 02/09/2019</t>
  </si>
  <si>
    <t>PA/258 del 11/09/2019</t>
  </si>
  <si>
    <t>1/1338 del 21/09/2019</t>
  </si>
  <si>
    <t>7/131 del 25/09/2019</t>
  </si>
  <si>
    <t>03/533 del 18/09/2019</t>
  </si>
  <si>
    <t>01/852 del 30/09/2019</t>
  </si>
  <si>
    <t>7458/P del 30/09/2019</t>
  </si>
  <si>
    <t>8719303068 del 02/10/2019</t>
  </si>
  <si>
    <t>V3-20664 del 10/10/2019</t>
  </si>
  <si>
    <t>1/1482 del 10/10/2019</t>
  </si>
  <si>
    <t>03/592 del 16/10/2019</t>
  </si>
  <si>
    <t>4220819800017564 del 07/10/2019</t>
  </si>
  <si>
    <t>1/1516 del 21/10/2019</t>
  </si>
  <si>
    <t>03/655 del 31/10/2019</t>
  </si>
  <si>
    <t>324/2019 del 07/11/2019</t>
  </si>
  <si>
    <t>8719328994 del 31/10/2019</t>
  </si>
  <si>
    <t>FPA 1/19 del 16/10/2019</t>
  </si>
  <si>
    <t>1 del 14/10/2019</t>
  </si>
  <si>
    <t>104533 del 16/10/2019</t>
  </si>
  <si>
    <t>105007 del 14/11/2019</t>
  </si>
  <si>
    <t>1/FE del 19/11/2019</t>
  </si>
  <si>
    <t>1/1694 del 25/11/2019</t>
  </si>
  <si>
    <t>03/721 del 26/11/2019</t>
  </si>
  <si>
    <t>1145 del 27/11/2019</t>
  </si>
  <si>
    <t>46 del 27/11/2019</t>
  </si>
  <si>
    <t>226/PA del 29/11/2019</t>
  </si>
  <si>
    <t>44689 del 29/11/2019</t>
  </si>
  <si>
    <t>1/1717 del 30/11/2019</t>
  </si>
  <si>
    <t>8719347302 del 02/12/2019</t>
  </si>
  <si>
    <t>19PAS0016481 del 30/11/2019</t>
  </si>
  <si>
    <t>1169 del 05/12/2019</t>
  </si>
  <si>
    <t>FATTPA 4_19 del 05/12/2019</t>
  </si>
  <si>
    <t>FPA 1/19 del 08/12/2019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</si>
</sst>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102</v>
      </c>
      <c r="B10" s="37"/>
      <c r="C10" s="50">
        <f>SUM(C16:D19)</f>
        <v>171052.69999999998</v>
      </c>
      <c r="D10" s="37"/>
      <c r="E10" s="38">
        <f>('Trimestre 1'!H1+'Trimestre 2'!H1+'Trimestre 3'!H1+'Trimestre 4'!H1)/C10</f>
        <v>-22.113318643903316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23</v>
      </c>
      <c r="C16" s="51">
        <f>'Trimestre 1'!B1</f>
        <v>27314.98</v>
      </c>
      <c r="D16" s="52"/>
      <c r="E16" s="51">
        <f>'Trimestre 1'!G1</f>
        <v>-19.049401830058088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33</v>
      </c>
      <c r="C17" s="51">
        <f>'Trimestre 2'!B1</f>
        <v>78935.53999999998</v>
      </c>
      <c r="D17" s="52"/>
      <c r="E17" s="51">
        <f>'Trimestre 2'!G1</f>
        <v>-26.355835280280598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18</v>
      </c>
      <c r="C18" s="51">
        <f>'Trimestre 3'!B1</f>
        <v>31173.48</v>
      </c>
      <c r="D18" s="52"/>
      <c r="E18" s="51">
        <f>'Trimestre 3'!G1</f>
        <v>-19.28997532518025</v>
      </c>
      <c r="F18" s="53"/>
    </row>
    <row r="19" spans="1:6" ht="21.75" customHeight="1" thickBot="1">
      <c r="A19" s="24" t="s">
        <v>18</v>
      </c>
      <c r="B19" s="25">
        <f>'Trimestre 4'!C1</f>
        <v>28</v>
      </c>
      <c r="C19" s="47">
        <f>'Trimestre 4'!B1</f>
        <v>33628.700000000004</v>
      </c>
      <c r="D19" s="49"/>
      <c r="E19" s="47">
        <f>'Trimestre 4'!G1</f>
        <v>-17.260883709450557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27314.98</v>
      </c>
      <c r="C1">
        <f>COUNTA(A4:A203)</f>
        <v>23</v>
      </c>
      <c r="G1" s="20">
        <f>IF(B1&lt;&gt;0,H1/B1,0)</f>
        <v>-19.049401830058088</v>
      </c>
      <c r="H1" s="19">
        <f>SUM(H4:H195)</f>
        <v>-520334.0300000001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167.15</v>
      </c>
      <c r="C4" s="17">
        <v>43478</v>
      </c>
      <c r="D4" s="17">
        <v>43466</v>
      </c>
      <c r="E4" s="17"/>
      <c r="F4" s="17"/>
      <c r="G4" s="1">
        <f>D4-C4-(F4-E4)</f>
        <v>-12</v>
      </c>
      <c r="H4" s="16">
        <f>B4*G4</f>
        <v>-2005.8000000000002</v>
      </c>
    </row>
    <row r="5" spans="1:8" ht="15">
      <c r="A5" s="28" t="s">
        <v>23</v>
      </c>
      <c r="B5" s="16">
        <v>232.99</v>
      </c>
      <c r="C5" s="17">
        <v>43482</v>
      </c>
      <c r="D5" s="17">
        <v>43466</v>
      </c>
      <c r="E5" s="17"/>
      <c r="F5" s="17"/>
      <c r="G5" s="1">
        <f aca="true" t="shared" si="0" ref="G5:G68">D5-C5-(F5-E5)</f>
        <v>-16</v>
      </c>
      <c r="H5" s="16">
        <f aca="true" t="shared" si="1" ref="H5:H68">B5*G5</f>
        <v>-3727.84</v>
      </c>
    </row>
    <row r="6" spans="1:8" ht="15">
      <c r="A6" s="28" t="s">
        <v>24</v>
      </c>
      <c r="B6" s="16">
        <v>520.6</v>
      </c>
      <c r="C6" s="17">
        <v>43485</v>
      </c>
      <c r="D6" s="17">
        <v>43466</v>
      </c>
      <c r="E6" s="17"/>
      <c r="F6" s="17"/>
      <c r="G6" s="1">
        <f t="shared" si="0"/>
        <v>-19</v>
      </c>
      <c r="H6" s="16">
        <f t="shared" si="1"/>
        <v>-9891.4</v>
      </c>
    </row>
    <row r="7" spans="1:8" ht="15">
      <c r="A7" s="28" t="s">
        <v>25</v>
      </c>
      <c r="B7" s="16">
        <v>134.2</v>
      </c>
      <c r="C7" s="17">
        <v>43498</v>
      </c>
      <c r="D7" s="17">
        <v>43466</v>
      </c>
      <c r="E7" s="17"/>
      <c r="F7" s="17"/>
      <c r="G7" s="1">
        <f t="shared" si="0"/>
        <v>-32</v>
      </c>
      <c r="H7" s="16">
        <f t="shared" si="1"/>
        <v>-4294.4</v>
      </c>
    </row>
    <row r="8" spans="1:8" ht="15">
      <c r="A8" s="28" t="s">
        <v>26</v>
      </c>
      <c r="B8" s="16">
        <v>819.67</v>
      </c>
      <c r="C8" s="17">
        <v>43523</v>
      </c>
      <c r="D8" s="17">
        <v>43494</v>
      </c>
      <c r="E8" s="17"/>
      <c r="F8" s="17"/>
      <c r="G8" s="1">
        <f t="shared" si="0"/>
        <v>-29</v>
      </c>
      <c r="H8" s="16">
        <f t="shared" si="1"/>
        <v>-23770.43</v>
      </c>
    </row>
    <row r="9" spans="1:8" ht="15">
      <c r="A9" s="28" t="s">
        <v>27</v>
      </c>
      <c r="B9" s="16">
        <v>150</v>
      </c>
      <c r="C9" s="17">
        <v>43523</v>
      </c>
      <c r="D9" s="17">
        <v>43494</v>
      </c>
      <c r="E9" s="17"/>
      <c r="F9" s="17"/>
      <c r="G9" s="1">
        <f t="shared" si="0"/>
        <v>-29</v>
      </c>
      <c r="H9" s="16">
        <f t="shared" si="1"/>
        <v>-4350</v>
      </c>
    </row>
    <row r="10" spans="1:8" ht="15">
      <c r="A10" s="28" t="s">
        <v>28</v>
      </c>
      <c r="B10" s="16">
        <v>460</v>
      </c>
      <c r="C10" s="17">
        <v>43520</v>
      </c>
      <c r="D10" s="17">
        <v>43494</v>
      </c>
      <c r="E10" s="17"/>
      <c r="F10" s="17"/>
      <c r="G10" s="1">
        <f t="shared" si="0"/>
        <v>-26</v>
      </c>
      <c r="H10" s="16">
        <f t="shared" si="1"/>
        <v>-11960</v>
      </c>
    </row>
    <row r="11" spans="1:8" ht="15">
      <c r="A11" s="28" t="s">
        <v>29</v>
      </c>
      <c r="B11" s="16">
        <v>10097.18</v>
      </c>
      <c r="C11" s="17">
        <v>43523</v>
      </c>
      <c r="D11" s="17">
        <v>43507</v>
      </c>
      <c r="E11" s="17"/>
      <c r="F11" s="17"/>
      <c r="G11" s="1">
        <f t="shared" si="0"/>
        <v>-16</v>
      </c>
      <c r="H11" s="16">
        <f t="shared" si="1"/>
        <v>-161554.88</v>
      </c>
    </row>
    <row r="12" spans="1:8" ht="15">
      <c r="A12" s="28" t="s">
        <v>30</v>
      </c>
      <c r="B12" s="16">
        <v>900</v>
      </c>
      <c r="C12" s="17">
        <v>43497</v>
      </c>
      <c r="D12" s="17">
        <v>43509</v>
      </c>
      <c r="E12" s="17"/>
      <c r="F12" s="17"/>
      <c r="G12" s="1">
        <f t="shared" si="0"/>
        <v>12</v>
      </c>
      <c r="H12" s="16">
        <f t="shared" si="1"/>
        <v>10800</v>
      </c>
    </row>
    <row r="13" spans="1:8" ht="15">
      <c r="A13" s="28" t="s">
        <v>31</v>
      </c>
      <c r="B13" s="16">
        <v>139.41</v>
      </c>
      <c r="C13" s="17">
        <v>43518</v>
      </c>
      <c r="D13" s="17">
        <v>43509</v>
      </c>
      <c r="E13" s="17"/>
      <c r="F13" s="17"/>
      <c r="G13" s="1">
        <f t="shared" si="0"/>
        <v>-9</v>
      </c>
      <c r="H13" s="16">
        <f t="shared" si="1"/>
        <v>-1254.69</v>
      </c>
    </row>
    <row r="14" spans="1:8" ht="15">
      <c r="A14" s="28" t="s">
        <v>32</v>
      </c>
      <c r="B14" s="16">
        <v>145.25</v>
      </c>
      <c r="C14" s="17">
        <v>43534</v>
      </c>
      <c r="D14" s="17">
        <v>43509</v>
      </c>
      <c r="E14" s="17"/>
      <c r="F14" s="17"/>
      <c r="G14" s="1">
        <f t="shared" si="0"/>
        <v>-25</v>
      </c>
      <c r="H14" s="16">
        <f t="shared" si="1"/>
        <v>-3631.25</v>
      </c>
    </row>
    <row r="15" spans="1:8" ht="15">
      <c r="A15" s="28" t="s">
        <v>33</v>
      </c>
      <c r="B15" s="16">
        <v>293.75</v>
      </c>
      <c r="C15" s="17">
        <v>43540</v>
      </c>
      <c r="D15" s="17">
        <v>43516</v>
      </c>
      <c r="E15" s="17"/>
      <c r="F15" s="17"/>
      <c r="G15" s="1">
        <f t="shared" si="0"/>
        <v>-24</v>
      </c>
      <c r="H15" s="16">
        <f t="shared" si="1"/>
        <v>-7050</v>
      </c>
    </row>
    <row r="16" spans="1:8" ht="15">
      <c r="A16" s="28" t="s">
        <v>34</v>
      </c>
      <c r="B16" s="16">
        <v>120.7</v>
      </c>
      <c r="C16" s="17">
        <v>43519</v>
      </c>
      <c r="D16" s="17">
        <v>43516</v>
      </c>
      <c r="E16" s="17"/>
      <c r="F16" s="17"/>
      <c r="G16" s="1">
        <f t="shared" si="0"/>
        <v>-3</v>
      </c>
      <c r="H16" s="16">
        <f t="shared" si="1"/>
        <v>-362.1</v>
      </c>
    </row>
    <row r="17" spans="1:8" ht="15">
      <c r="A17" s="28" t="s">
        <v>35</v>
      </c>
      <c r="B17" s="16">
        <v>10097.18</v>
      </c>
      <c r="C17" s="17">
        <v>43548</v>
      </c>
      <c r="D17" s="17">
        <v>43525</v>
      </c>
      <c r="E17" s="17"/>
      <c r="F17" s="17"/>
      <c r="G17" s="1">
        <f t="shared" si="0"/>
        <v>-23</v>
      </c>
      <c r="H17" s="16">
        <f t="shared" si="1"/>
        <v>-232235.14</v>
      </c>
    </row>
    <row r="18" spans="1:8" ht="15">
      <c r="A18" s="28" t="s">
        <v>36</v>
      </c>
      <c r="B18" s="16">
        <v>135.02</v>
      </c>
      <c r="C18" s="17">
        <v>43548</v>
      </c>
      <c r="D18" s="17">
        <v>43525</v>
      </c>
      <c r="E18" s="17"/>
      <c r="F18" s="17"/>
      <c r="G18" s="1">
        <f t="shared" si="0"/>
        <v>-23</v>
      </c>
      <c r="H18" s="16">
        <f t="shared" si="1"/>
        <v>-3105.46</v>
      </c>
    </row>
    <row r="19" spans="1:8" ht="15">
      <c r="A19" s="28" t="s">
        <v>30</v>
      </c>
      <c r="B19" s="16">
        <v>900</v>
      </c>
      <c r="C19" s="17">
        <v>43527</v>
      </c>
      <c r="D19" s="17">
        <v>43509</v>
      </c>
      <c r="E19" s="17"/>
      <c r="F19" s="17"/>
      <c r="G19" s="1">
        <f t="shared" si="0"/>
        <v>-18</v>
      </c>
      <c r="H19" s="16">
        <f t="shared" si="1"/>
        <v>-16200</v>
      </c>
    </row>
    <row r="20" spans="1:8" ht="15">
      <c r="A20" s="28" t="s">
        <v>37</v>
      </c>
      <c r="B20" s="16">
        <v>264</v>
      </c>
      <c r="C20" s="17">
        <v>43565</v>
      </c>
      <c r="D20" s="17">
        <v>43538</v>
      </c>
      <c r="E20" s="17"/>
      <c r="F20" s="17"/>
      <c r="G20" s="1">
        <f t="shared" si="0"/>
        <v>-27</v>
      </c>
      <c r="H20" s="16">
        <f t="shared" si="1"/>
        <v>-7128</v>
      </c>
    </row>
    <row r="21" spans="1:8" ht="15">
      <c r="A21" s="28" t="s">
        <v>38</v>
      </c>
      <c r="B21" s="16">
        <v>166.76</v>
      </c>
      <c r="C21" s="17">
        <v>43552</v>
      </c>
      <c r="D21" s="17">
        <v>43538</v>
      </c>
      <c r="E21" s="17"/>
      <c r="F21" s="17"/>
      <c r="G21" s="1">
        <f t="shared" si="0"/>
        <v>-14</v>
      </c>
      <c r="H21" s="16">
        <f t="shared" si="1"/>
        <v>-2334.64</v>
      </c>
    </row>
    <row r="22" spans="1:8" ht="15">
      <c r="A22" s="28" t="s">
        <v>39</v>
      </c>
      <c r="B22" s="16">
        <v>600</v>
      </c>
      <c r="C22" s="17">
        <v>43572</v>
      </c>
      <c r="D22" s="17">
        <v>43549</v>
      </c>
      <c r="E22" s="17"/>
      <c r="F22" s="17"/>
      <c r="G22" s="1">
        <f t="shared" si="0"/>
        <v>-23</v>
      </c>
      <c r="H22" s="16">
        <f t="shared" si="1"/>
        <v>-13800</v>
      </c>
    </row>
    <row r="23" spans="1:8" ht="15">
      <c r="A23" s="28" t="s">
        <v>40</v>
      </c>
      <c r="B23" s="16">
        <v>300</v>
      </c>
      <c r="C23" s="17">
        <v>43572</v>
      </c>
      <c r="D23" s="17">
        <v>43549</v>
      </c>
      <c r="E23" s="17"/>
      <c r="F23" s="17"/>
      <c r="G23" s="1">
        <f t="shared" si="0"/>
        <v>-23</v>
      </c>
      <c r="H23" s="16">
        <f t="shared" si="1"/>
        <v>-6900</v>
      </c>
    </row>
    <row r="24" spans="1:8" ht="15">
      <c r="A24" s="28" t="s">
        <v>41</v>
      </c>
      <c r="B24" s="16">
        <v>450</v>
      </c>
      <c r="C24" s="17">
        <v>43572</v>
      </c>
      <c r="D24" s="17">
        <v>43549</v>
      </c>
      <c r="E24" s="17"/>
      <c r="F24" s="17"/>
      <c r="G24" s="1">
        <f t="shared" si="0"/>
        <v>-23</v>
      </c>
      <c r="H24" s="16">
        <f t="shared" si="1"/>
        <v>-10350</v>
      </c>
    </row>
    <row r="25" spans="1:8" ht="15">
      <c r="A25" s="28" t="s">
        <v>42</v>
      </c>
      <c r="B25" s="16">
        <v>150</v>
      </c>
      <c r="C25" s="17">
        <v>43572</v>
      </c>
      <c r="D25" s="17">
        <v>43549</v>
      </c>
      <c r="E25" s="17"/>
      <c r="F25" s="17"/>
      <c r="G25" s="1">
        <f t="shared" si="0"/>
        <v>-23</v>
      </c>
      <c r="H25" s="16">
        <f t="shared" si="1"/>
        <v>-3450</v>
      </c>
    </row>
    <row r="26" spans="1:8" ht="15">
      <c r="A26" s="28" t="s">
        <v>43</v>
      </c>
      <c r="B26" s="16">
        <v>71.12</v>
      </c>
      <c r="C26" s="17">
        <v>43574</v>
      </c>
      <c r="D26" s="17">
        <v>43549</v>
      </c>
      <c r="E26" s="17"/>
      <c r="F26" s="17"/>
      <c r="G26" s="1">
        <f t="shared" si="0"/>
        <v>-25</v>
      </c>
      <c r="H26" s="16">
        <f t="shared" si="1"/>
        <v>-1778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78935.53999999998</v>
      </c>
      <c r="C1">
        <f>COUNTA(A4:A203)</f>
        <v>33</v>
      </c>
      <c r="G1" s="20">
        <f>IF(B1&lt;&gt;0,H1/B1,0)</f>
        <v>-26.355835280280598</v>
      </c>
      <c r="H1" s="19">
        <f>SUM(H4:H195)</f>
        <v>-2080412.0899999999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44</v>
      </c>
      <c r="B4" s="16">
        <v>10097.18</v>
      </c>
      <c r="C4" s="17">
        <v>43580</v>
      </c>
      <c r="D4" s="17">
        <v>43556</v>
      </c>
      <c r="E4" s="17"/>
      <c r="F4" s="17"/>
      <c r="G4" s="1">
        <f>D4-C4-(F4-E4)</f>
        <v>-24</v>
      </c>
      <c r="H4" s="16">
        <f>B4*G4</f>
        <v>-242332.32</v>
      </c>
    </row>
    <row r="5" spans="1:8" ht="15">
      <c r="A5" s="28" t="s">
        <v>45</v>
      </c>
      <c r="B5" s="16">
        <v>135.98</v>
      </c>
      <c r="C5" s="17">
        <v>43581</v>
      </c>
      <c r="D5" s="17">
        <v>43556</v>
      </c>
      <c r="E5" s="17"/>
      <c r="F5" s="17"/>
      <c r="G5" s="1">
        <f aca="true" t="shared" si="0" ref="G5:G68">D5-C5-(F5-E5)</f>
        <v>-25</v>
      </c>
      <c r="H5" s="16">
        <f aca="true" t="shared" si="1" ref="H5:H68">B5*G5</f>
        <v>-3399.4999999999995</v>
      </c>
    </row>
    <row r="6" spans="1:8" ht="15">
      <c r="A6" s="28" t="s">
        <v>46</v>
      </c>
      <c r="B6" s="16">
        <v>113.97</v>
      </c>
      <c r="C6" s="17">
        <v>43587</v>
      </c>
      <c r="D6" s="17">
        <v>43559</v>
      </c>
      <c r="E6" s="17"/>
      <c r="F6" s="17"/>
      <c r="G6" s="1">
        <f t="shared" si="0"/>
        <v>-28</v>
      </c>
      <c r="H6" s="16">
        <f t="shared" si="1"/>
        <v>-3191.16</v>
      </c>
    </row>
    <row r="7" spans="1:8" ht="15">
      <c r="A7" s="28" t="s">
        <v>47</v>
      </c>
      <c r="B7" s="16">
        <v>1600</v>
      </c>
      <c r="C7" s="17">
        <v>43600</v>
      </c>
      <c r="D7" s="17">
        <v>43570</v>
      </c>
      <c r="E7" s="17"/>
      <c r="F7" s="17"/>
      <c r="G7" s="1">
        <f t="shared" si="0"/>
        <v>-30</v>
      </c>
      <c r="H7" s="16">
        <f t="shared" si="1"/>
        <v>-48000</v>
      </c>
    </row>
    <row r="8" spans="1:8" ht="15">
      <c r="A8" s="28" t="s">
        <v>48</v>
      </c>
      <c r="B8" s="16">
        <v>1545.82</v>
      </c>
      <c r="C8" s="17">
        <v>43603</v>
      </c>
      <c r="D8" s="17">
        <v>43574</v>
      </c>
      <c r="E8" s="17"/>
      <c r="F8" s="17"/>
      <c r="G8" s="1">
        <f t="shared" si="0"/>
        <v>-29</v>
      </c>
      <c r="H8" s="16">
        <f t="shared" si="1"/>
        <v>-44828.78</v>
      </c>
    </row>
    <row r="9" spans="1:8" ht="15">
      <c r="A9" s="28" t="s">
        <v>49</v>
      </c>
      <c r="B9" s="16">
        <v>300</v>
      </c>
      <c r="C9" s="17">
        <v>43603</v>
      </c>
      <c r="D9" s="17">
        <v>43574</v>
      </c>
      <c r="E9" s="17"/>
      <c r="F9" s="17"/>
      <c r="G9" s="1">
        <f t="shared" si="0"/>
        <v>-29</v>
      </c>
      <c r="H9" s="16">
        <f t="shared" si="1"/>
        <v>-8700</v>
      </c>
    </row>
    <row r="10" spans="1:8" ht="15">
      <c r="A10" s="28" t="s">
        <v>50</v>
      </c>
      <c r="B10" s="16">
        <v>135.21</v>
      </c>
      <c r="C10" s="17">
        <v>43603</v>
      </c>
      <c r="D10" s="17">
        <v>43574</v>
      </c>
      <c r="E10" s="17"/>
      <c r="F10" s="17"/>
      <c r="G10" s="1">
        <f t="shared" si="0"/>
        <v>-29</v>
      </c>
      <c r="H10" s="16">
        <f t="shared" si="1"/>
        <v>-3921.09</v>
      </c>
    </row>
    <row r="11" spans="1:8" ht="15">
      <c r="A11" s="28" t="s">
        <v>51</v>
      </c>
      <c r="B11" s="16">
        <v>10097.18</v>
      </c>
      <c r="C11" s="17">
        <v>43614</v>
      </c>
      <c r="D11" s="17">
        <v>43593</v>
      </c>
      <c r="E11" s="17"/>
      <c r="F11" s="17"/>
      <c r="G11" s="1">
        <f t="shared" si="0"/>
        <v>-21</v>
      </c>
      <c r="H11" s="16">
        <f t="shared" si="1"/>
        <v>-212040.78</v>
      </c>
    </row>
    <row r="12" spans="1:8" ht="15">
      <c r="A12" s="28" t="s">
        <v>52</v>
      </c>
      <c r="B12" s="16">
        <v>150</v>
      </c>
      <c r="C12" s="17">
        <v>43614</v>
      </c>
      <c r="D12" s="17">
        <v>43593</v>
      </c>
      <c r="E12" s="17"/>
      <c r="F12" s="17"/>
      <c r="G12" s="1">
        <f t="shared" si="0"/>
        <v>-21</v>
      </c>
      <c r="H12" s="16">
        <f t="shared" si="1"/>
        <v>-3150</v>
      </c>
    </row>
    <row r="13" spans="1:8" ht="15">
      <c r="A13" s="28" t="s">
        <v>53</v>
      </c>
      <c r="B13" s="16">
        <v>53.19</v>
      </c>
      <c r="C13" s="17">
        <v>43624</v>
      </c>
      <c r="D13" s="17">
        <v>43594</v>
      </c>
      <c r="E13" s="17"/>
      <c r="F13" s="17"/>
      <c r="G13" s="1">
        <f t="shared" si="0"/>
        <v>-30</v>
      </c>
      <c r="H13" s="16">
        <f t="shared" si="1"/>
        <v>-1595.6999999999998</v>
      </c>
    </row>
    <row r="14" spans="1:8" ht="15">
      <c r="A14" s="28" t="s">
        <v>54</v>
      </c>
      <c r="B14" s="16">
        <v>264</v>
      </c>
      <c r="C14" s="17">
        <v>43624</v>
      </c>
      <c r="D14" s="17">
        <v>43594</v>
      </c>
      <c r="E14" s="17"/>
      <c r="F14" s="17"/>
      <c r="G14" s="1">
        <f t="shared" si="0"/>
        <v>-30</v>
      </c>
      <c r="H14" s="16">
        <f t="shared" si="1"/>
        <v>-7920</v>
      </c>
    </row>
    <row r="15" spans="1:8" ht="15">
      <c r="A15" s="28" t="s">
        <v>55</v>
      </c>
      <c r="B15" s="16">
        <v>526.37</v>
      </c>
      <c r="C15" s="17">
        <v>43628</v>
      </c>
      <c r="D15" s="17">
        <v>43598</v>
      </c>
      <c r="E15" s="17"/>
      <c r="F15" s="17"/>
      <c r="G15" s="1">
        <f t="shared" si="0"/>
        <v>-30</v>
      </c>
      <c r="H15" s="16">
        <f t="shared" si="1"/>
        <v>-15791.1</v>
      </c>
    </row>
    <row r="16" spans="1:8" ht="15">
      <c r="A16" s="28" t="s">
        <v>56</v>
      </c>
      <c r="B16" s="16">
        <v>520</v>
      </c>
      <c r="C16" s="17">
        <v>43635</v>
      </c>
      <c r="D16" s="17">
        <v>43606</v>
      </c>
      <c r="E16" s="17"/>
      <c r="F16" s="17"/>
      <c r="G16" s="1">
        <f t="shared" si="0"/>
        <v>-29</v>
      </c>
      <c r="H16" s="16">
        <f t="shared" si="1"/>
        <v>-15080</v>
      </c>
    </row>
    <row r="17" spans="1:8" ht="15">
      <c r="A17" s="28" t="s">
        <v>57</v>
      </c>
      <c r="B17" s="16">
        <v>1200</v>
      </c>
      <c r="C17" s="17">
        <v>43632</v>
      </c>
      <c r="D17" s="17">
        <v>43606</v>
      </c>
      <c r="E17" s="17"/>
      <c r="F17" s="17"/>
      <c r="G17" s="1">
        <f t="shared" si="0"/>
        <v>-26</v>
      </c>
      <c r="H17" s="16">
        <f t="shared" si="1"/>
        <v>-31200</v>
      </c>
    </row>
    <row r="18" spans="1:8" ht="15">
      <c r="A18" s="28" t="s">
        <v>58</v>
      </c>
      <c r="B18" s="16">
        <v>150</v>
      </c>
      <c r="C18" s="17">
        <v>43632</v>
      </c>
      <c r="D18" s="17">
        <v>43606</v>
      </c>
      <c r="E18" s="17"/>
      <c r="F18" s="17"/>
      <c r="G18" s="1">
        <f t="shared" si="0"/>
        <v>-26</v>
      </c>
      <c r="H18" s="16">
        <f t="shared" si="1"/>
        <v>-3900</v>
      </c>
    </row>
    <row r="19" spans="1:8" ht="15">
      <c r="A19" s="28" t="s">
        <v>59</v>
      </c>
      <c r="B19" s="16">
        <v>5625</v>
      </c>
      <c r="C19" s="17">
        <v>43635</v>
      </c>
      <c r="D19" s="17">
        <v>43606</v>
      </c>
      <c r="E19" s="17"/>
      <c r="F19" s="17"/>
      <c r="G19" s="1">
        <f t="shared" si="0"/>
        <v>-29</v>
      </c>
      <c r="H19" s="16">
        <f t="shared" si="1"/>
        <v>-163125</v>
      </c>
    </row>
    <row r="20" spans="1:8" ht="15">
      <c r="A20" s="28" t="s">
        <v>60</v>
      </c>
      <c r="B20" s="16">
        <v>450</v>
      </c>
      <c r="C20" s="17">
        <v>43637</v>
      </c>
      <c r="D20" s="17">
        <v>43613</v>
      </c>
      <c r="E20" s="17"/>
      <c r="F20" s="17"/>
      <c r="G20" s="1">
        <f t="shared" si="0"/>
        <v>-24</v>
      </c>
      <c r="H20" s="16">
        <f t="shared" si="1"/>
        <v>-10800</v>
      </c>
    </row>
    <row r="21" spans="1:8" ht="15">
      <c r="A21" s="28" t="s">
        <v>61</v>
      </c>
      <c r="B21" s="16">
        <v>489.6</v>
      </c>
      <c r="C21" s="17">
        <v>43645</v>
      </c>
      <c r="D21" s="17">
        <v>43619</v>
      </c>
      <c r="E21" s="17"/>
      <c r="F21" s="17"/>
      <c r="G21" s="1">
        <f t="shared" si="0"/>
        <v>-26</v>
      </c>
      <c r="H21" s="16">
        <f t="shared" si="1"/>
        <v>-12729.6</v>
      </c>
    </row>
    <row r="22" spans="1:8" ht="15">
      <c r="A22" s="28" t="s">
        <v>62</v>
      </c>
      <c r="B22" s="16">
        <v>1101.54</v>
      </c>
      <c r="C22" s="17">
        <v>43645</v>
      </c>
      <c r="D22" s="17">
        <v>43619</v>
      </c>
      <c r="E22" s="17"/>
      <c r="F22" s="17"/>
      <c r="G22" s="1">
        <f t="shared" si="0"/>
        <v>-26</v>
      </c>
      <c r="H22" s="16">
        <f t="shared" si="1"/>
        <v>-28640.04</v>
      </c>
    </row>
    <row r="23" spans="1:8" ht="15">
      <c r="A23" s="28" t="s">
        <v>63</v>
      </c>
      <c r="B23" s="16">
        <v>150</v>
      </c>
      <c r="C23" s="17">
        <v>43649</v>
      </c>
      <c r="D23" s="17">
        <v>43619</v>
      </c>
      <c r="E23" s="17"/>
      <c r="F23" s="17"/>
      <c r="G23" s="1">
        <f t="shared" si="0"/>
        <v>-30</v>
      </c>
      <c r="H23" s="16">
        <f t="shared" si="1"/>
        <v>-4500</v>
      </c>
    </row>
    <row r="24" spans="1:8" ht="15">
      <c r="A24" s="28" t="s">
        <v>64</v>
      </c>
      <c r="B24" s="16">
        <v>600</v>
      </c>
      <c r="C24" s="17">
        <v>43649</v>
      </c>
      <c r="D24" s="17">
        <v>43619</v>
      </c>
      <c r="E24" s="17"/>
      <c r="F24" s="17"/>
      <c r="G24" s="1">
        <f t="shared" si="0"/>
        <v>-30</v>
      </c>
      <c r="H24" s="16">
        <f t="shared" si="1"/>
        <v>-18000</v>
      </c>
    </row>
    <row r="25" spans="1:8" ht="15">
      <c r="A25" s="28" t="s">
        <v>65</v>
      </c>
      <c r="B25" s="16">
        <v>1200</v>
      </c>
      <c r="C25" s="17">
        <v>43649</v>
      </c>
      <c r="D25" s="17">
        <v>43619</v>
      </c>
      <c r="E25" s="17"/>
      <c r="F25" s="17"/>
      <c r="G25" s="1">
        <f t="shared" si="0"/>
        <v>-30</v>
      </c>
      <c r="H25" s="16">
        <f t="shared" si="1"/>
        <v>-36000</v>
      </c>
    </row>
    <row r="26" spans="1:8" ht="15">
      <c r="A26" s="28" t="s">
        <v>66</v>
      </c>
      <c r="B26" s="16">
        <v>10097.18</v>
      </c>
      <c r="C26" s="17">
        <v>43642</v>
      </c>
      <c r="D26" s="17">
        <v>43619</v>
      </c>
      <c r="E26" s="17"/>
      <c r="F26" s="17"/>
      <c r="G26" s="1">
        <f t="shared" si="0"/>
        <v>-23</v>
      </c>
      <c r="H26" s="16">
        <f t="shared" si="1"/>
        <v>-232235.14</v>
      </c>
    </row>
    <row r="27" spans="1:8" ht="15">
      <c r="A27" s="28" t="s">
        <v>67</v>
      </c>
      <c r="B27" s="16">
        <v>466.7</v>
      </c>
      <c r="C27" s="17">
        <v>43645</v>
      </c>
      <c r="D27" s="17">
        <v>43619</v>
      </c>
      <c r="E27" s="17"/>
      <c r="F27" s="17"/>
      <c r="G27" s="1">
        <f t="shared" si="0"/>
        <v>-26</v>
      </c>
      <c r="H27" s="16">
        <f t="shared" si="1"/>
        <v>-12134.199999999999</v>
      </c>
    </row>
    <row r="28" spans="1:8" ht="15">
      <c r="A28" s="28" t="s">
        <v>68</v>
      </c>
      <c r="B28" s="16">
        <v>400</v>
      </c>
      <c r="C28" s="17">
        <v>43649</v>
      </c>
      <c r="D28" s="17">
        <v>43620</v>
      </c>
      <c r="E28" s="17"/>
      <c r="F28" s="17"/>
      <c r="G28" s="1">
        <f t="shared" si="0"/>
        <v>-29</v>
      </c>
      <c r="H28" s="16">
        <f t="shared" si="1"/>
        <v>-11600</v>
      </c>
    </row>
    <row r="29" spans="1:8" ht="15">
      <c r="A29" s="28" t="s">
        <v>69</v>
      </c>
      <c r="B29" s="16">
        <v>1050</v>
      </c>
      <c r="C29" s="17">
        <v>43650</v>
      </c>
      <c r="D29" s="17">
        <v>43620</v>
      </c>
      <c r="E29" s="17"/>
      <c r="F29" s="17"/>
      <c r="G29" s="1">
        <f t="shared" si="0"/>
        <v>-30</v>
      </c>
      <c r="H29" s="16">
        <f t="shared" si="1"/>
        <v>-31500</v>
      </c>
    </row>
    <row r="30" spans="1:8" ht="15">
      <c r="A30" s="28" t="s">
        <v>70</v>
      </c>
      <c r="B30" s="16">
        <v>19890</v>
      </c>
      <c r="C30" s="17">
        <v>43651</v>
      </c>
      <c r="D30" s="17">
        <v>43621</v>
      </c>
      <c r="E30" s="17"/>
      <c r="F30" s="17"/>
      <c r="G30" s="1">
        <f t="shared" si="0"/>
        <v>-30</v>
      </c>
      <c r="H30" s="16">
        <f t="shared" si="1"/>
        <v>-596700</v>
      </c>
    </row>
    <row r="31" spans="1:8" ht="15">
      <c r="A31" s="28" t="s">
        <v>71</v>
      </c>
      <c r="B31" s="16">
        <v>2049</v>
      </c>
      <c r="C31" s="17">
        <v>43653</v>
      </c>
      <c r="D31" s="17">
        <v>43626</v>
      </c>
      <c r="E31" s="17"/>
      <c r="F31" s="17"/>
      <c r="G31" s="1">
        <f t="shared" si="0"/>
        <v>-27</v>
      </c>
      <c r="H31" s="16">
        <f t="shared" si="1"/>
        <v>-55323</v>
      </c>
    </row>
    <row r="32" spans="1:8" ht="15">
      <c r="A32" s="28" t="s">
        <v>72</v>
      </c>
      <c r="B32" s="16">
        <v>88.15</v>
      </c>
      <c r="C32" s="17">
        <v>43653</v>
      </c>
      <c r="D32" s="17">
        <v>43626</v>
      </c>
      <c r="E32" s="17"/>
      <c r="F32" s="17"/>
      <c r="G32" s="1">
        <f t="shared" si="0"/>
        <v>-27</v>
      </c>
      <c r="H32" s="16">
        <f t="shared" si="1"/>
        <v>-2380.05</v>
      </c>
    </row>
    <row r="33" spans="1:8" ht="15">
      <c r="A33" s="28" t="s">
        <v>73</v>
      </c>
      <c r="B33" s="16">
        <v>1655</v>
      </c>
      <c r="C33" s="17">
        <v>43663</v>
      </c>
      <c r="D33" s="17">
        <v>43634</v>
      </c>
      <c r="E33" s="17"/>
      <c r="F33" s="17"/>
      <c r="G33" s="1">
        <f t="shared" si="0"/>
        <v>-29</v>
      </c>
      <c r="H33" s="16">
        <f t="shared" si="1"/>
        <v>-47995</v>
      </c>
    </row>
    <row r="34" spans="1:8" ht="15">
      <c r="A34" s="28" t="s">
        <v>74</v>
      </c>
      <c r="B34" s="16">
        <v>700</v>
      </c>
      <c r="C34" s="17">
        <v>43663</v>
      </c>
      <c r="D34" s="17">
        <v>43634</v>
      </c>
      <c r="E34" s="17"/>
      <c r="F34" s="17"/>
      <c r="G34" s="1">
        <f t="shared" si="0"/>
        <v>-29</v>
      </c>
      <c r="H34" s="16">
        <f t="shared" si="1"/>
        <v>-20300</v>
      </c>
    </row>
    <row r="35" spans="1:8" ht="15">
      <c r="A35" s="28" t="s">
        <v>75</v>
      </c>
      <c r="B35" s="16">
        <v>134.47</v>
      </c>
      <c r="C35" s="17">
        <v>43663</v>
      </c>
      <c r="D35" s="17">
        <v>43634</v>
      </c>
      <c r="E35" s="17"/>
      <c r="F35" s="17"/>
      <c r="G35" s="1">
        <f t="shared" si="0"/>
        <v>-29</v>
      </c>
      <c r="H35" s="16">
        <f t="shared" si="1"/>
        <v>-3899.63</v>
      </c>
    </row>
    <row r="36" spans="1:8" ht="15">
      <c r="A36" s="28" t="s">
        <v>76</v>
      </c>
      <c r="B36" s="16">
        <v>5900</v>
      </c>
      <c r="C36" s="17">
        <v>43667</v>
      </c>
      <c r="D36" s="17">
        <v>43642</v>
      </c>
      <c r="E36" s="17"/>
      <c r="F36" s="17"/>
      <c r="G36" s="1">
        <f t="shared" si="0"/>
        <v>-25</v>
      </c>
      <c r="H36" s="16">
        <f t="shared" si="1"/>
        <v>-147500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31173.48</v>
      </c>
      <c r="C1">
        <f>COUNTA(A4:A203)</f>
        <v>18</v>
      </c>
      <c r="G1" s="20">
        <f>IF(B1&lt;&gt;0,H1/B1,0)</f>
        <v>-19.28997532518025</v>
      </c>
      <c r="H1" s="19">
        <f>SUM(H4:H195)</f>
        <v>-601335.66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77</v>
      </c>
      <c r="B4" s="16">
        <v>2384.2</v>
      </c>
      <c r="C4" s="17">
        <v>43673</v>
      </c>
      <c r="D4" s="17">
        <v>43649</v>
      </c>
      <c r="E4" s="17"/>
      <c r="F4" s="17"/>
      <c r="G4" s="1">
        <f>D4-C4-(F4-E4)</f>
        <v>-24</v>
      </c>
      <c r="H4" s="16">
        <f>B4*G4</f>
        <v>-57220.799999999996</v>
      </c>
    </row>
    <row r="5" spans="1:8" ht="15">
      <c r="A5" s="28" t="s">
        <v>78</v>
      </c>
      <c r="B5" s="16">
        <v>76.77</v>
      </c>
      <c r="C5" s="17">
        <v>43681</v>
      </c>
      <c r="D5" s="17">
        <v>43655</v>
      </c>
      <c r="E5" s="17"/>
      <c r="F5" s="17"/>
      <c r="G5" s="1">
        <f aca="true" t="shared" si="0" ref="G5:G68">D5-C5-(F5-E5)</f>
        <v>-26</v>
      </c>
      <c r="H5" s="16">
        <f aca="true" t="shared" si="1" ref="H5:H68">B5*G5</f>
        <v>-1996.02</v>
      </c>
    </row>
    <row r="6" spans="1:8" ht="15">
      <c r="A6" s="28" t="s">
        <v>79</v>
      </c>
      <c r="B6" s="16">
        <v>264</v>
      </c>
      <c r="C6" s="17">
        <v>43681</v>
      </c>
      <c r="D6" s="17">
        <v>43655</v>
      </c>
      <c r="E6" s="17"/>
      <c r="F6" s="17"/>
      <c r="G6" s="1">
        <f t="shared" si="0"/>
        <v>-26</v>
      </c>
      <c r="H6" s="16">
        <f t="shared" si="1"/>
        <v>-6864</v>
      </c>
    </row>
    <row r="7" spans="1:8" ht="15">
      <c r="A7" s="28" t="s">
        <v>80</v>
      </c>
      <c r="B7" s="16">
        <v>1626.91</v>
      </c>
      <c r="C7" s="17">
        <v>43685</v>
      </c>
      <c r="D7" s="17">
        <v>43656</v>
      </c>
      <c r="E7" s="17"/>
      <c r="F7" s="17"/>
      <c r="G7" s="1">
        <f t="shared" si="0"/>
        <v>-29</v>
      </c>
      <c r="H7" s="16">
        <f t="shared" si="1"/>
        <v>-47180.39</v>
      </c>
    </row>
    <row r="8" spans="1:8" ht="15">
      <c r="A8" s="28" t="s">
        <v>81</v>
      </c>
      <c r="B8" s="16">
        <v>771.15</v>
      </c>
      <c r="C8" s="17">
        <v>43686</v>
      </c>
      <c r="D8" s="17">
        <v>43657</v>
      </c>
      <c r="E8" s="17"/>
      <c r="F8" s="17"/>
      <c r="G8" s="1">
        <f t="shared" si="0"/>
        <v>-29</v>
      </c>
      <c r="H8" s="16">
        <f t="shared" si="1"/>
        <v>-22363.35</v>
      </c>
    </row>
    <row r="9" spans="1:8" ht="15">
      <c r="A9" s="28" t="s">
        <v>82</v>
      </c>
      <c r="B9" s="16">
        <v>1800</v>
      </c>
      <c r="C9" s="17">
        <v>43694</v>
      </c>
      <c r="D9" s="17">
        <v>43668</v>
      </c>
      <c r="E9" s="17"/>
      <c r="F9" s="17"/>
      <c r="G9" s="1">
        <f t="shared" si="0"/>
        <v>-26</v>
      </c>
      <c r="H9" s="16">
        <f t="shared" si="1"/>
        <v>-46800</v>
      </c>
    </row>
    <row r="10" spans="1:8" ht="15">
      <c r="A10" s="28" t="s">
        <v>83</v>
      </c>
      <c r="B10" s="16">
        <v>10097.18</v>
      </c>
      <c r="C10" s="17">
        <v>43673</v>
      </c>
      <c r="D10" s="17">
        <v>43670</v>
      </c>
      <c r="E10" s="17"/>
      <c r="F10" s="17"/>
      <c r="G10" s="1">
        <f t="shared" si="0"/>
        <v>-3</v>
      </c>
      <c r="H10" s="16">
        <f t="shared" si="1"/>
        <v>-30291.54</v>
      </c>
    </row>
    <row r="11" spans="1:8" ht="15">
      <c r="A11" s="28" t="s">
        <v>84</v>
      </c>
      <c r="B11" s="16">
        <v>100</v>
      </c>
      <c r="C11" s="17">
        <v>43700</v>
      </c>
      <c r="D11" s="17">
        <v>43670</v>
      </c>
      <c r="E11" s="17"/>
      <c r="F11" s="17"/>
      <c r="G11" s="1">
        <f t="shared" si="0"/>
        <v>-30</v>
      </c>
      <c r="H11" s="16">
        <f t="shared" si="1"/>
        <v>-3000</v>
      </c>
    </row>
    <row r="12" spans="1:8" ht="15">
      <c r="A12" s="28" t="s">
        <v>85</v>
      </c>
      <c r="B12" s="16">
        <v>500</v>
      </c>
      <c r="C12" s="17">
        <v>43709</v>
      </c>
      <c r="D12" s="17">
        <v>43682</v>
      </c>
      <c r="E12" s="17"/>
      <c r="F12" s="17"/>
      <c r="G12" s="1">
        <f t="shared" si="0"/>
        <v>-27</v>
      </c>
      <c r="H12" s="16">
        <f t="shared" si="1"/>
        <v>-13500</v>
      </c>
    </row>
    <row r="13" spans="1:8" ht="15">
      <c r="A13" s="28" t="s">
        <v>86</v>
      </c>
      <c r="B13" s="16">
        <v>66.99</v>
      </c>
      <c r="C13" s="17">
        <v>43709</v>
      </c>
      <c r="D13" s="17">
        <v>43682</v>
      </c>
      <c r="E13" s="17"/>
      <c r="F13" s="17"/>
      <c r="G13" s="1">
        <f t="shared" si="0"/>
        <v>-27</v>
      </c>
      <c r="H13" s="16">
        <f t="shared" si="1"/>
        <v>-1808.7299999999998</v>
      </c>
    </row>
    <row r="14" spans="1:8" ht="15">
      <c r="A14" s="28" t="s">
        <v>87</v>
      </c>
      <c r="B14" s="16">
        <v>410.58</v>
      </c>
      <c r="C14" s="17">
        <v>43715</v>
      </c>
      <c r="D14" s="17">
        <v>43710</v>
      </c>
      <c r="E14" s="17"/>
      <c r="F14" s="17"/>
      <c r="G14" s="1">
        <f t="shared" si="0"/>
        <v>-5</v>
      </c>
      <c r="H14" s="16">
        <f t="shared" si="1"/>
        <v>-2052.9</v>
      </c>
    </row>
    <row r="15" spans="1:8" ht="15">
      <c r="A15" s="28" t="s">
        <v>88</v>
      </c>
      <c r="B15" s="16">
        <v>135.21</v>
      </c>
      <c r="C15" s="17">
        <v>43730</v>
      </c>
      <c r="D15" s="17">
        <v>43710</v>
      </c>
      <c r="E15" s="17"/>
      <c r="F15" s="17"/>
      <c r="G15" s="1">
        <f t="shared" si="0"/>
        <v>-20</v>
      </c>
      <c r="H15" s="16">
        <f t="shared" si="1"/>
        <v>-2704.2000000000003</v>
      </c>
    </row>
    <row r="16" spans="1:8" ht="15">
      <c r="A16" s="28" t="s">
        <v>89</v>
      </c>
      <c r="B16" s="16">
        <v>8090</v>
      </c>
      <c r="C16" s="17">
        <v>43741</v>
      </c>
      <c r="D16" s="17">
        <v>43713</v>
      </c>
      <c r="E16" s="17"/>
      <c r="F16" s="17"/>
      <c r="G16" s="1">
        <f t="shared" si="0"/>
        <v>-28</v>
      </c>
      <c r="H16" s="16">
        <f t="shared" si="1"/>
        <v>-226520</v>
      </c>
    </row>
    <row r="17" spans="1:8" ht="15">
      <c r="A17" s="28" t="s">
        <v>90</v>
      </c>
      <c r="B17" s="16">
        <v>119.77</v>
      </c>
      <c r="C17" s="17">
        <v>43742</v>
      </c>
      <c r="D17" s="17">
        <v>43713</v>
      </c>
      <c r="E17" s="17"/>
      <c r="F17" s="17"/>
      <c r="G17" s="1">
        <f t="shared" si="0"/>
        <v>-29</v>
      </c>
      <c r="H17" s="16">
        <f t="shared" si="1"/>
        <v>-3473.33</v>
      </c>
    </row>
    <row r="18" spans="1:8" ht="15">
      <c r="A18" s="28" t="s">
        <v>91</v>
      </c>
      <c r="B18" s="16">
        <v>573.77</v>
      </c>
      <c r="C18" s="17">
        <v>43750</v>
      </c>
      <c r="D18" s="17">
        <v>43725</v>
      </c>
      <c r="E18" s="17"/>
      <c r="F18" s="17"/>
      <c r="G18" s="1">
        <f t="shared" si="0"/>
        <v>-25</v>
      </c>
      <c r="H18" s="16">
        <f t="shared" si="1"/>
        <v>-14344.25</v>
      </c>
    </row>
    <row r="19" spans="1:8" ht="15">
      <c r="A19" s="28" t="s">
        <v>92</v>
      </c>
      <c r="B19" s="16">
        <v>664.6</v>
      </c>
      <c r="C19" s="17">
        <v>43765</v>
      </c>
      <c r="D19" s="17">
        <v>43735</v>
      </c>
      <c r="E19" s="17"/>
      <c r="F19" s="17"/>
      <c r="G19" s="1">
        <f t="shared" si="0"/>
        <v>-30</v>
      </c>
      <c r="H19" s="16">
        <f t="shared" si="1"/>
        <v>-19938</v>
      </c>
    </row>
    <row r="20" spans="1:8" ht="15">
      <c r="A20" s="28" t="s">
        <v>93</v>
      </c>
      <c r="B20" s="16">
        <v>992.35</v>
      </c>
      <c r="C20" s="17">
        <v>43764</v>
      </c>
      <c r="D20" s="17">
        <v>43735</v>
      </c>
      <c r="E20" s="17"/>
      <c r="F20" s="17"/>
      <c r="G20" s="1">
        <f t="shared" si="0"/>
        <v>-29</v>
      </c>
      <c r="H20" s="16">
        <f t="shared" si="1"/>
        <v>-28778.15</v>
      </c>
    </row>
    <row r="21" spans="1:8" ht="15">
      <c r="A21" s="28" t="s">
        <v>94</v>
      </c>
      <c r="B21" s="16">
        <v>2500</v>
      </c>
      <c r="C21" s="17">
        <v>43764</v>
      </c>
      <c r="D21" s="17">
        <v>43735</v>
      </c>
      <c r="E21" s="17"/>
      <c r="F21" s="17"/>
      <c r="G21" s="1">
        <f t="shared" si="0"/>
        <v>-29</v>
      </c>
      <c r="H21" s="16">
        <f t="shared" si="1"/>
        <v>-72500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33628.700000000004</v>
      </c>
      <c r="C1">
        <f>COUNTA(A4:A203)</f>
        <v>28</v>
      </c>
      <c r="G1" s="20">
        <f>IF(B1&lt;&gt;0,H1/B1,0)</f>
        <v>-17.260883709450557</v>
      </c>
      <c r="H1" s="19">
        <f>SUM(H4:H195)</f>
        <v>-580461.08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95</v>
      </c>
      <c r="B4" s="16">
        <v>1147</v>
      </c>
      <c r="C4" s="17">
        <v>43771</v>
      </c>
      <c r="D4" s="17">
        <v>43746</v>
      </c>
      <c r="E4" s="17"/>
      <c r="F4" s="17"/>
      <c r="G4" s="1">
        <f>D4-C4-(F4-E4)</f>
        <v>-25</v>
      </c>
      <c r="H4" s="16">
        <f>B4*G4</f>
        <v>-28675</v>
      </c>
    </row>
    <row r="5" spans="1:8" ht="15">
      <c r="A5" s="28" t="s">
        <v>96</v>
      </c>
      <c r="B5" s="16">
        <v>375</v>
      </c>
      <c r="C5" s="17">
        <v>43771</v>
      </c>
      <c r="D5" s="17">
        <v>43746</v>
      </c>
      <c r="E5" s="17"/>
      <c r="F5" s="17"/>
      <c r="G5" s="1">
        <f aca="true" t="shared" si="0" ref="G5:G68">D5-C5-(F5-E5)</f>
        <v>-25</v>
      </c>
      <c r="H5" s="16">
        <f aca="true" t="shared" si="1" ref="H5:H68">B5*G5</f>
        <v>-9375</v>
      </c>
    </row>
    <row r="6" spans="1:8" ht="15">
      <c r="A6" s="28" t="s">
        <v>97</v>
      </c>
      <c r="B6" s="16">
        <v>45.66</v>
      </c>
      <c r="C6" s="17">
        <v>43775</v>
      </c>
      <c r="D6" s="17">
        <v>43746</v>
      </c>
      <c r="E6" s="17"/>
      <c r="F6" s="17"/>
      <c r="G6" s="1">
        <f t="shared" si="0"/>
        <v>-29</v>
      </c>
      <c r="H6" s="16">
        <f t="shared" si="1"/>
        <v>-1324.1399999999999</v>
      </c>
    </row>
    <row r="7" spans="1:8" ht="15">
      <c r="A7" s="28" t="s">
        <v>98</v>
      </c>
      <c r="B7" s="16">
        <v>341.4</v>
      </c>
      <c r="C7" s="17">
        <v>43782</v>
      </c>
      <c r="D7" s="17">
        <v>43754</v>
      </c>
      <c r="E7" s="17"/>
      <c r="F7" s="17"/>
      <c r="G7" s="1">
        <f t="shared" si="0"/>
        <v>-28</v>
      </c>
      <c r="H7" s="16">
        <f t="shared" si="1"/>
        <v>-9559.199999999999</v>
      </c>
    </row>
    <row r="8" spans="1:8" ht="15">
      <c r="A8" s="28" t="s">
        <v>99</v>
      </c>
      <c r="B8" s="16">
        <v>651.54</v>
      </c>
      <c r="C8" s="17">
        <v>43784</v>
      </c>
      <c r="D8" s="17">
        <v>43754</v>
      </c>
      <c r="E8" s="17"/>
      <c r="F8" s="17"/>
      <c r="G8" s="1">
        <f t="shared" si="0"/>
        <v>-30</v>
      </c>
      <c r="H8" s="16">
        <f t="shared" si="1"/>
        <v>-19546.199999999997</v>
      </c>
    </row>
    <row r="9" spans="1:8" ht="15">
      <c r="A9" s="28" t="s">
        <v>100</v>
      </c>
      <c r="B9" s="16">
        <v>132</v>
      </c>
      <c r="C9" s="17">
        <v>43785</v>
      </c>
      <c r="D9" s="17">
        <v>43759</v>
      </c>
      <c r="E9" s="17"/>
      <c r="F9" s="17"/>
      <c r="G9" s="1">
        <f t="shared" si="0"/>
        <v>-26</v>
      </c>
      <c r="H9" s="16">
        <f t="shared" si="1"/>
        <v>-3432</v>
      </c>
    </row>
    <row r="10" spans="1:8" ht="15">
      <c r="A10" s="28" t="s">
        <v>101</v>
      </c>
      <c r="B10" s="16">
        <v>135.02</v>
      </c>
      <c r="C10" s="17">
        <v>43790</v>
      </c>
      <c r="D10" s="17">
        <v>43762</v>
      </c>
      <c r="E10" s="17"/>
      <c r="F10" s="17"/>
      <c r="G10" s="1">
        <f t="shared" si="0"/>
        <v>-28</v>
      </c>
      <c r="H10" s="16">
        <f t="shared" si="1"/>
        <v>-3780.5600000000004</v>
      </c>
    </row>
    <row r="11" spans="1:8" ht="15">
      <c r="A11" s="28" t="s">
        <v>102</v>
      </c>
      <c r="B11" s="16">
        <v>700</v>
      </c>
      <c r="C11" s="17">
        <v>43790</v>
      </c>
      <c r="D11" s="17">
        <v>43762</v>
      </c>
      <c r="E11" s="17"/>
      <c r="F11" s="17"/>
      <c r="G11" s="1">
        <f t="shared" si="0"/>
        <v>-28</v>
      </c>
      <c r="H11" s="16">
        <f t="shared" si="1"/>
        <v>-19600</v>
      </c>
    </row>
    <row r="12" spans="1:8" ht="15">
      <c r="A12" s="28" t="s">
        <v>103</v>
      </c>
      <c r="B12" s="16">
        <v>264</v>
      </c>
      <c r="C12" s="17">
        <v>43807</v>
      </c>
      <c r="D12" s="17">
        <v>43780</v>
      </c>
      <c r="E12" s="17"/>
      <c r="F12" s="17"/>
      <c r="G12" s="1">
        <f t="shared" si="0"/>
        <v>-27</v>
      </c>
      <c r="H12" s="16">
        <f t="shared" si="1"/>
        <v>-7128</v>
      </c>
    </row>
    <row r="13" spans="1:8" ht="15">
      <c r="A13" s="28" t="s">
        <v>104</v>
      </c>
      <c r="B13" s="16">
        <v>344.4</v>
      </c>
      <c r="C13" s="17">
        <v>43807</v>
      </c>
      <c r="D13" s="17">
        <v>43780</v>
      </c>
      <c r="E13" s="17"/>
      <c r="F13" s="17"/>
      <c r="G13" s="1">
        <f t="shared" si="0"/>
        <v>-27</v>
      </c>
      <c r="H13" s="16">
        <f t="shared" si="1"/>
        <v>-9298.8</v>
      </c>
    </row>
    <row r="14" spans="1:8" ht="15">
      <c r="A14" s="28" t="s">
        <v>105</v>
      </c>
      <c r="B14" s="16">
        <v>55.65</v>
      </c>
      <c r="C14" s="17">
        <v>43803</v>
      </c>
      <c r="D14" s="17">
        <v>43780</v>
      </c>
      <c r="E14" s="17"/>
      <c r="F14" s="17"/>
      <c r="G14" s="1">
        <f t="shared" si="0"/>
        <v>-23</v>
      </c>
      <c r="H14" s="16">
        <f t="shared" si="1"/>
        <v>-1279.95</v>
      </c>
    </row>
    <row r="15" spans="1:8" ht="15">
      <c r="A15" s="28" t="s">
        <v>106</v>
      </c>
      <c r="B15" s="16">
        <v>3688.52</v>
      </c>
      <c r="C15" s="17">
        <v>43785</v>
      </c>
      <c r="D15" s="17">
        <v>43780</v>
      </c>
      <c r="E15" s="17"/>
      <c r="F15" s="17"/>
      <c r="G15" s="1">
        <f t="shared" si="0"/>
        <v>-5</v>
      </c>
      <c r="H15" s="16">
        <f t="shared" si="1"/>
        <v>-18442.6</v>
      </c>
    </row>
    <row r="16" spans="1:8" ht="15">
      <c r="A16" s="28" t="s">
        <v>107</v>
      </c>
      <c r="B16" s="16">
        <v>400</v>
      </c>
      <c r="C16" s="17">
        <v>43813</v>
      </c>
      <c r="D16" s="17">
        <v>43788</v>
      </c>
      <c r="E16" s="17"/>
      <c r="F16" s="17"/>
      <c r="G16" s="1">
        <f t="shared" si="0"/>
        <v>-25</v>
      </c>
      <c r="H16" s="16">
        <f t="shared" si="1"/>
        <v>-10000</v>
      </c>
    </row>
    <row r="17" spans="1:8" ht="15">
      <c r="A17" s="28" t="s">
        <v>108</v>
      </c>
      <c r="B17" s="16">
        <v>10097.18</v>
      </c>
      <c r="C17" s="17">
        <v>43790</v>
      </c>
      <c r="D17" s="17">
        <v>43790</v>
      </c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 t="s">
        <v>109</v>
      </c>
      <c r="B18" s="16">
        <v>10097.18</v>
      </c>
      <c r="C18" s="17">
        <v>43819</v>
      </c>
      <c r="D18" s="17">
        <v>43790</v>
      </c>
      <c r="E18" s="17"/>
      <c r="F18" s="17"/>
      <c r="G18" s="1">
        <f t="shared" si="0"/>
        <v>-29</v>
      </c>
      <c r="H18" s="16">
        <f t="shared" si="1"/>
        <v>-292818.22000000003</v>
      </c>
    </row>
    <row r="19" spans="1:8" ht="15">
      <c r="A19" s="28" t="s">
        <v>110</v>
      </c>
      <c r="B19" s="16">
        <v>60</v>
      </c>
      <c r="C19" s="17">
        <v>43820</v>
      </c>
      <c r="D19" s="17">
        <v>43790</v>
      </c>
      <c r="E19" s="17"/>
      <c r="F19" s="17"/>
      <c r="G19" s="1">
        <f t="shared" si="0"/>
        <v>-30</v>
      </c>
      <c r="H19" s="16">
        <f t="shared" si="1"/>
        <v>-1800</v>
      </c>
    </row>
    <row r="20" spans="1:8" ht="15">
      <c r="A20" s="28" t="s">
        <v>111</v>
      </c>
      <c r="B20" s="16">
        <v>360</v>
      </c>
      <c r="C20" s="17">
        <v>43825</v>
      </c>
      <c r="D20" s="17">
        <v>43798</v>
      </c>
      <c r="E20" s="17"/>
      <c r="F20" s="17"/>
      <c r="G20" s="1">
        <f t="shared" si="0"/>
        <v>-27</v>
      </c>
      <c r="H20" s="16">
        <f t="shared" si="1"/>
        <v>-9720</v>
      </c>
    </row>
    <row r="21" spans="1:8" ht="15">
      <c r="A21" s="28" t="s">
        <v>112</v>
      </c>
      <c r="B21" s="16">
        <v>264</v>
      </c>
      <c r="C21" s="17">
        <v>43827</v>
      </c>
      <c r="D21" s="17">
        <v>43798</v>
      </c>
      <c r="E21" s="17"/>
      <c r="F21" s="17"/>
      <c r="G21" s="1">
        <f t="shared" si="0"/>
        <v>-29</v>
      </c>
      <c r="H21" s="16">
        <f t="shared" si="1"/>
        <v>-7656</v>
      </c>
    </row>
    <row r="22" spans="1:8" ht="15">
      <c r="A22" s="28" t="s">
        <v>113</v>
      </c>
      <c r="B22" s="16">
        <v>313.59</v>
      </c>
      <c r="C22" s="17">
        <v>43827</v>
      </c>
      <c r="D22" s="17">
        <v>43798</v>
      </c>
      <c r="E22" s="17"/>
      <c r="F22" s="17"/>
      <c r="G22" s="1">
        <f t="shared" si="0"/>
        <v>-29</v>
      </c>
      <c r="H22" s="16">
        <f t="shared" si="1"/>
        <v>-9094.109999999999</v>
      </c>
    </row>
    <row r="23" spans="1:8" ht="15">
      <c r="A23" s="28" t="s">
        <v>114</v>
      </c>
      <c r="B23" s="16">
        <v>405.25</v>
      </c>
      <c r="C23" s="17">
        <v>43827</v>
      </c>
      <c r="D23" s="17">
        <v>43798</v>
      </c>
      <c r="E23" s="17"/>
      <c r="F23" s="17"/>
      <c r="G23" s="1">
        <f t="shared" si="0"/>
        <v>-29</v>
      </c>
      <c r="H23" s="16">
        <f t="shared" si="1"/>
        <v>-11752.25</v>
      </c>
    </row>
    <row r="24" spans="1:8" ht="15">
      <c r="A24" s="28" t="s">
        <v>115</v>
      </c>
      <c r="B24" s="16">
        <v>699</v>
      </c>
      <c r="C24" s="17">
        <v>43831</v>
      </c>
      <c r="D24" s="17">
        <v>43801</v>
      </c>
      <c r="E24" s="17"/>
      <c r="F24" s="17"/>
      <c r="G24" s="1">
        <f t="shared" si="0"/>
        <v>-30</v>
      </c>
      <c r="H24" s="16">
        <f t="shared" si="1"/>
        <v>-20970</v>
      </c>
    </row>
    <row r="25" spans="1:8" ht="15">
      <c r="A25" s="28" t="s">
        <v>116</v>
      </c>
      <c r="B25" s="16">
        <v>574.07</v>
      </c>
      <c r="C25" s="17">
        <v>43831</v>
      </c>
      <c r="D25" s="17">
        <v>43801</v>
      </c>
      <c r="E25" s="17"/>
      <c r="F25" s="17"/>
      <c r="G25" s="1">
        <f t="shared" si="0"/>
        <v>-30</v>
      </c>
      <c r="H25" s="16">
        <f t="shared" si="1"/>
        <v>-17222.100000000002</v>
      </c>
    </row>
    <row r="26" spans="1:8" ht="15">
      <c r="A26" s="28" t="s">
        <v>117</v>
      </c>
      <c r="B26" s="16">
        <v>286.88</v>
      </c>
      <c r="C26" s="17">
        <v>43833</v>
      </c>
      <c r="D26" s="17">
        <v>43803</v>
      </c>
      <c r="E26" s="17"/>
      <c r="F26" s="17"/>
      <c r="G26" s="1">
        <f t="shared" si="0"/>
        <v>-30</v>
      </c>
      <c r="H26" s="16">
        <f t="shared" si="1"/>
        <v>-8606.4</v>
      </c>
    </row>
    <row r="27" spans="1:8" ht="15">
      <c r="A27" s="28" t="s">
        <v>118</v>
      </c>
      <c r="B27" s="16">
        <v>146.05</v>
      </c>
      <c r="C27" s="17">
        <v>43833</v>
      </c>
      <c r="D27" s="17">
        <v>43803</v>
      </c>
      <c r="E27" s="17"/>
      <c r="F27" s="17"/>
      <c r="G27" s="1">
        <f t="shared" si="0"/>
        <v>-30</v>
      </c>
      <c r="H27" s="16">
        <f t="shared" si="1"/>
        <v>-4381.5</v>
      </c>
    </row>
    <row r="28" spans="1:8" ht="15">
      <c r="A28" s="28" t="s">
        <v>119</v>
      </c>
      <c r="B28" s="16">
        <v>35.99</v>
      </c>
      <c r="C28" s="17">
        <v>43835</v>
      </c>
      <c r="D28" s="17">
        <v>43808</v>
      </c>
      <c r="E28" s="17"/>
      <c r="F28" s="17"/>
      <c r="G28" s="1">
        <f t="shared" si="0"/>
        <v>-27</v>
      </c>
      <c r="H28" s="16">
        <f t="shared" si="1"/>
        <v>-971.73</v>
      </c>
    </row>
    <row r="29" spans="1:8" ht="15">
      <c r="A29" s="28" t="s">
        <v>120</v>
      </c>
      <c r="B29" s="16">
        <v>385</v>
      </c>
      <c r="C29" s="17">
        <v>43835</v>
      </c>
      <c r="D29" s="17">
        <v>43808</v>
      </c>
      <c r="E29" s="17"/>
      <c r="F29" s="17"/>
      <c r="G29" s="1">
        <f t="shared" si="0"/>
        <v>-27</v>
      </c>
      <c r="H29" s="16">
        <f t="shared" si="1"/>
        <v>-10395</v>
      </c>
    </row>
    <row r="30" spans="1:8" ht="15">
      <c r="A30" s="28" t="s">
        <v>121</v>
      </c>
      <c r="B30" s="16">
        <v>1274.32</v>
      </c>
      <c r="C30" s="17">
        <v>43834</v>
      </c>
      <c r="D30" s="17">
        <v>43808</v>
      </c>
      <c r="E30" s="17"/>
      <c r="F30" s="17"/>
      <c r="G30" s="1">
        <f t="shared" si="0"/>
        <v>-26</v>
      </c>
      <c r="H30" s="16">
        <f t="shared" si="1"/>
        <v>-33132.32</v>
      </c>
    </row>
    <row r="31" spans="1:8" ht="15">
      <c r="A31" s="28" t="s">
        <v>122</v>
      </c>
      <c r="B31" s="16">
        <v>350</v>
      </c>
      <c r="C31" s="17">
        <v>43838</v>
      </c>
      <c r="D31" s="17">
        <v>43808</v>
      </c>
      <c r="E31" s="17"/>
      <c r="F31" s="17"/>
      <c r="G31" s="1">
        <f t="shared" si="0"/>
        <v>-30</v>
      </c>
      <c r="H31" s="16">
        <f t="shared" si="1"/>
        <v>-10500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2020-05-21T17:41:26Z</dcterms:modified>
  <cp:category/>
  <cp:version/>
  <cp:contentType/>
  <cp:contentStatus/>
</cp:coreProperties>
</file>