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<sst xmlns="http://schemas.openxmlformats.org/spreadsheetml/2006/main" count="92" uniqueCount="68">
  <si>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</si>
  <si>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</si>
  <si>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</si>
  <si>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</si>
  <si>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</si>
  <si>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</si>
  <si>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</si>
  <si>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</si>
  <si>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</si>
  <si>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</si>
  <si>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</si>
  <si>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</si>
  <si>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</si>
  <si>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</si>
  <si>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</si>
  <si>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</si>
  <si>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</si>
  <si>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</si>
  <si>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</si>
  <si>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</si>
  <si>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Statale I. C. "CORTESE" Casoria</t>
  </si>
  <si>
    <t>80026 CASORIA (NA) VIA BENEDETTO CROCE C.F. 93056830636 C.M. NAIC8EN005</t>
  </si>
  <si>
    <t>000000003434 del 18/12/2019</t>
  </si>
  <si>
    <t>4220820800021270 del 05/12/2019</t>
  </si>
  <si>
    <t>1187 del 13/12/2019</t>
  </si>
  <si>
    <t>1200 del 18/12/2019</t>
  </si>
  <si>
    <t>1204 del 20/12/2019</t>
  </si>
  <si>
    <t>1191 del 16/12/2019</t>
  </si>
  <si>
    <t>0000196/4S del 18/12/2019</t>
  </si>
  <si>
    <t>105644 del 17/12/2019</t>
  </si>
  <si>
    <t>FATTPA 26_19 del 13/12/2019</t>
  </si>
  <si>
    <t>8720004765 del 20/01/2020</t>
  </si>
  <si>
    <t>FVL91 del 17/01/2020</t>
  </si>
  <si>
    <t>01/1104 del 30/12/2019</t>
  </si>
  <si>
    <t>12/PA del 07/01/2020</t>
  </si>
  <si>
    <t>32 del 31/01/2020</t>
  </si>
  <si>
    <t>1/66 del 30/01/2020</t>
  </si>
  <si>
    <t>FATTPA 9_20 del 30/01/2020</t>
  </si>
  <si>
    <t>03/93 del 31/01/2020</t>
  </si>
  <si>
    <t>07 del 05/02/2020</t>
  </si>
  <si>
    <t>8720015931 del 07/02/2020</t>
  </si>
  <si>
    <t>65 del 19/02/2020</t>
  </si>
  <si>
    <t>4220820800002338 del 06/02/2020</t>
  </si>
  <si>
    <t>66 del 20/02/2020</t>
  </si>
  <si>
    <t>40874 del 28/02/2020</t>
  </si>
  <si>
    <t>1/330 del 06/03/2020</t>
  </si>
  <si>
    <t>8720030558 del 13/03/2020</t>
  </si>
  <si>
    <t>4220820800004612 del 06/04/2020</t>
  </si>
  <si>
    <t>03/283 del 29/04/2020</t>
  </si>
  <si>
    <t>19 del 14/04/2020</t>
  </si>
  <si>
    <t>20PAS0006491 del 30/04/2020</t>
  </si>
  <si>
    <t>28 del 25/05/2020</t>
  </si>
  <si>
    <t>1/557 del 26/05/2020</t>
  </si>
  <si>
    <t>1880 del 26/05/2020</t>
  </si>
  <si>
    <t>20 del 01/06/2020</t>
  </si>
  <si>
    <t>EFAT/2020/1064 del 05/06/2020</t>
  </si>
  <si>
    <t>4220820800009332 del 05/06/2020</t>
  </si>
  <si>
    <t>187/2020 del 23/06/2020</t>
  </si>
  <si>
    <t>207/2020 del 10/07/2020</t>
  </si>
  <si>
    <t>35/20 del 05/08/2020</t>
  </si>
  <si>
    <t>03/430 del 29/07/2020</t>
  </si>
  <si>
    <t>4220820800011445 del 13/08/2020</t>
  </si>
  <si>
    <t>34 del 06/09/2020</t>
  </si>
  <si>
    <t>1/1092 del 15/09/2020</t>
  </si>
  <si>
    <t>6/2020 del 23/09/2020</t>
  </si>
  <si>
    <t>117 del 14/09/2020</t>
  </si>
  <si>
    <t>0000097/PA del 28/09/2020</t>
  </si>
  <si>
    <t>78 del 28/09/2020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</si>
</sst>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[$-410]dddd\ d\ mmmm\ yyyy"/>
    <numFmt numFmtId="174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2020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46</v>
      </c>
      <c r="B10" s="37"/>
      <c r="C10" s="50">
        <f>SUM(C16:D19)</f>
        <v>68131.36000000002</v>
      </c>
      <c r="D10" s="37"/>
      <c r="E10" s="38">
        <f>('Trimestre 1'!H1+'Trimestre 2'!H1+'Trimestre 3'!H1+'Trimestre 4'!H1)/C10</f>
        <v>-25.29935950199731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24</v>
      </c>
      <c r="C16" s="51">
        <f>'Trimestre 1'!B1</f>
        <v>29098.31000000001</v>
      </c>
      <c r="D16" s="52"/>
      <c r="E16" s="51">
        <f>'Trimestre 1'!G1</f>
        <v>-21.716282492007256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12</v>
      </c>
      <c r="C17" s="51">
        <f>'Trimestre 2'!B1</f>
        <v>5388.16</v>
      </c>
      <c r="D17" s="52"/>
      <c r="E17" s="51">
        <f>'Trimestre 2'!G1</f>
        <v>-28.75524483311557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8</v>
      </c>
      <c r="C18" s="51">
        <f>'Trimestre 3'!B1</f>
        <v>32022.57</v>
      </c>
      <c r="D18" s="52"/>
      <c r="E18" s="51">
        <f>'Trimestre 3'!G1</f>
        <v>-27.938246992667985</v>
      </c>
      <c r="F18" s="53"/>
    </row>
    <row r="19" spans="1:6" ht="21.75" customHeight="1" thickBot="1">
      <c r="A19" s="24" t="s">
        <v>18</v>
      </c>
      <c r="B19" s="25">
        <f>'Trimestre 4'!C1</f>
        <v>2</v>
      </c>
      <c r="C19" s="47">
        <f>'Trimestre 4'!B1</f>
        <v>1622.3200000000002</v>
      </c>
      <c r="D19" s="49"/>
      <c r="E19" s="47">
        <f>'Trimestre 4'!G1</f>
        <v>-25.999999999999996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29098.31000000001</v>
      </c>
      <c r="C1">
        <f>COUNTA(A4:A203)</f>
        <v>24</v>
      </c>
      <c r="G1" s="20">
        <f>IF(B1&lt;&gt;0,H1/B1,0)</f>
        <v>-21.716282492007256</v>
      </c>
      <c r="H1" s="19">
        <f>SUM(H4:H195)</f>
        <v>-631907.1199999999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5170</v>
      </c>
      <c r="C4" s="17">
        <v>43863</v>
      </c>
      <c r="D4" s="17">
        <v>43833</v>
      </c>
      <c r="E4" s="17"/>
      <c r="F4" s="17"/>
      <c r="G4" s="1">
        <f>D4-C4-(F4-E4)</f>
        <v>-30</v>
      </c>
      <c r="H4" s="16">
        <f>B4*G4</f>
        <v>-155100</v>
      </c>
    </row>
    <row r="5" spans="1:8" ht="15">
      <c r="A5" s="28" t="s">
        <v>23</v>
      </c>
      <c r="B5" s="16">
        <v>165.12</v>
      </c>
      <c r="C5" s="17">
        <v>43863</v>
      </c>
      <c r="D5" s="17">
        <v>43833</v>
      </c>
      <c r="E5" s="17"/>
      <c r="F5" s="17"/>
      <c r="G5" s="1">
        <f aca="true" t="shared" si="0" ref="G5:G68">D5-C5-(F5-E5)</f>
        <v>-30</v>
      </c>
      <c r="H5" s="16">
        <f aca="true" t="shared" si="1" ref="H5:H68">B5*G5</f>
        <v>-4953.6</v>
      </c>
    </row>
    <row r="6" spans="1:8" ht="15">
      <c r="A6" s="28" t="s">
        <v>24</v>
      </c>
      <c r="B6" s="16">
        <v>295.41</v>
      </c>
      <c r="C6" s="17">
        <v>43863</v>
      </c>
      <c r="D6" s="17">
        <v>43833</v>
      </c>
      <c r="E6" s="17"/>
      <c r="F6" s="17"/>
      <c r="G6" s="1">
        <f t="shared" si="0"/>
        <v>-30</v>
      </c>
      <c r="H6" s="16">
        <f t="shared" si="1"/>
        <v>-8862.300000000001</v>
      </c>
    </row>
    <row r="7" spans="1:8" ht="15">
      <c r="A7" s="28" t="s">
        <v>25</v>
      </c>
      <c r="B7" s="16">
        <v>197.5</v>
      </c>
      <c r="C7" s="17">
        <v>43863</v>
      </c>
      <c r="D7" s="17">
        <v>43833</v>
      </c>
      <c r="E7" s="17"/>
      <c r="F7" s="17"/>
      <c r="G7" s="1">
        <f t="shared" si="0"/>
        <v>-30</v>
      </c>
      <c r="H7" s="16">
        <f t="shared" si="1"/>
        <v>-5925</v>
      </c>
    </row>
    <row r="8" spans="1:8" ht="15">
      <c r="A8" s="28" t="s">
        <v>26</v>
      </c>
      <c r="B8" s="16">
        <v>385</v>
      </c>
      <c r="C8" s="17">
        <v>43863</v>
      </c>
      <c r="D8" s="17">
        <v>43833</v>
      </c>
      <c r="E8" s="17"/>
      <c r="F8" s="17"/>
      <c r="G8" s="1">
        <f t="shared" si="0"/>
        <v>-30</v>
      </c>
      <c r="H8" s="16">
        <f t="shared" si="1"/>
        <v>-11550</v>
      </c>
    </row>
    <row r="9" spans="1:8" ht="15">
      <c r="A9" s="28" t="s">
        <v>27</v>
      </c>
      <c r="B9" s="16">
        <v>304.5</v>
      </c>
      <c r="C9" s="17">
        <v>43863</v>
      </c>
      <c r="D9" s="17">
        <v>43833</v>
      </c>
      <c r="E9" s="17"/>
      <c r="F9" s="17"/>
      <c r="G9" s="1">
        <f t="shared" si="0"/>
        <v>-30</v>
      </c>
      <c r="H9" s="16">
        <f t="shared" si="1"/>
        <v>-9135</v>
      </c>
    </row>
    <row r="10" spans="1:8" ht="15">
      <c r="A10" s="28" t="s">
        <v>28</v>
      </c>
      <c r="B10" s="16">
        <v>819.67</v>
      </c>
      <c r="C10" s="17">
        <v>43859</v>
      </c>
      <c r="D10" s="17">
        <v>43833</v>
      </c>
      <c r="E10" s="17"/>
      <c r="F10" s="17"/>
      <c r="G10" s="1">
        <f t="shared" si="0"/>
        <v>-26</v>
      </c>
      <c r="H10" s="16">
        <f t="shared" si="1"/>
        <v>-21311.42</v>
      </c>
    </row>
    <row r="11" spans="1:8" ht="15">
      <c r="A11" s="28" t="s">
        <v>29</v>
      </c>
      <c r="B11" s="16">
        <v>10097.18</v>
      </c>
      <c r="C11" s="17">
        <v>43847</v>
      </c>
      <c r="D11" s="17">
        <v>43833</v>
      </c>
      <c r="E11" s="17"/>
      <c r="F11" s="17"/>
      <c r="G11" s="1">
        <f t="shared" si="0"/>
        <v>-14</v>
      </c>
      <c r="H11" s="16">
        <f t="shared" si="1"/>
        <v>-141360.52000000002</v>
      </c>
    </row>
    <row r="12" spans="1:8" ht="15">
      <c r="A12" s="28" t="s">
        <v>30</v>
      </c>
      <c r="B12" s="16">
        <v>3486</v>
      </c>
      <c r="C12" s="17">
        <v>43863</v>
      </c>
      <c r="D12" s="17">
        <v>43833</v>
      </c>
      <c r="E12" s="17"/>
      <c r="F12" s="17"/>
      <c r="G12" s="1">
        <f t="shared" si="0"/>
        <v>-30</v>
      </c>
      <c r="H12" s="16">
        <f t="shared" si="1"/>
        <v>-104580</v>
      </c>
    </row>
    <row r="13" spans="1:8" ht="15">
      <c r="A13" s="28" t="s">
        <v>31</v>
      </c>
      <c r="B13" s="16">
        <v>89.56</v>
      </c>
      <c r="C13" s="17">
        <v>43882</v>
      </c>
      <c r="D13" s="17">
        <v>43853</v>
      </c>
      <c r="E13" s="17"/>
      <c r="F13" s="17"/>
      <c r="G13" s="1">
        <f t="shared" si="0"/>
        <v>-29</v>
      </c>
      <c r="H13" s="16">
        <f t="shared" si="1"/>
        <v>-2597.2400000000002</v>
      </c>
    </row>
    <row r="14" spans="1:8" ht="15">
      <c r="A14" s="28" t="s">
        <v>32</v>
      </c>
      <c r="B14" s="16">
        <v>294.3</v>
      </c>
      <c r="C14" s="17">
        <v>43882</v>
      </c>
      <c r="D14" s="17">
        <v>43853</v>
      </c>
      <c r="E14" s="17"/>
      <c r="F14" s="17"/>
      <c r="G14" s="1">
        <f t="shared" si="0"/>
        <v>-29</v>
      </c>
      <c r="H14" s="16">
        <f t="shared" si="1"/>
        <v>-8534.7</v>
      </c>
    </row>
    <row r="15" spans="1:8" ht="15">
      <c r="A15" s="28" t="s">
        <v>33</v>
      </c>
      <c r="B15" s="16">
        <v>1897</v>
      </c>
      <c r="C15" s="17">
        <v>43863</v>
      </c>
      <c r="D15" s="17">
        <v>43853</v>
      </c>
      <c r="E15" s="17"/>
      <c r="F15" s="17"/>
      <c r="G15" s="1">
        <f t="shared" si="0"/>
        <v>-10</v>
      </c>
      <c r="H15" s="16">
        <f t="shared" si="1"/>
        <v>-18970</v>
      </c>
    </row>
    <row r="16" spans="1:8" ht="15">
      <c r="A16" s="28" t="s">
        <v>34</v>
      </c>
      <c r="B16" s="16">
        <v>900</v>
      </c>
      <c r="C16" s="17">
        <v>43867</v>
      </c>
      <c r="D16" s="17">
        <v>43853</v>
      </c>
      <c r="E16" s="17"/>
      <c r="F16" s="17"/>
      <c r="G16" s="1">
        <f t="shared" si="0"/>
        <v>-14</v>
      </c>
      <c r="H16" s="16">
        <f t="shared" si="1"/>
        <v>-12600</v>
      </c>
    </row>
    <row r="17" spans="1:8" ht="15">
      <c r="A17" s="28" t="s">
        <v>35</v>
      </c>
      <c r="B17" s="16">
        <v>592.5</v>
      </c>
      <c r="C17" s="17">
        <v>43896</v>
      </c>
      <c r="D17" s="17">
        <v>43871</v>
      </c>
      <c r="E17" s="17"/>
      <c r="F17" s="17"/>
      <c r="G17" s="1">
        <f t="shared" si="0"/>
        <v>-25</v>
      </c>
      <c r="H17" s="16">
        <f t="shared" si="1"/>
        <v>-14812.5</v>
      </c>
    </row>
    <row r="18" spans="1:8" ht="15">
      <c r="A18" s="28" t="s">
        <v>36</v>
      </c>
      <c r="B18" s="16">
        <v>686.56</v>
      </c>
      <c r="C18" s="17">
        <v>43891</v>
      </c>
      <c r="D18" s="17">
        <v>43871</v>
      </c>
      <c r="E18" s="17"/>
      <c r="F18" s="17"/>
      <c r="G18" s="1">
        <f t="shared" si="0"/>
        <v>-20</v>
      </c>
      <c r="H18" s="16">
        <f t="shared" si="1"/>
        <v>-13731.199999999999</v>
      </c>
    </row>
    <row r="19" spans="1:8" ht="15">
      <c r="A19" s="28" t="s">
        <v>37</v>
      </c>
      <c r="B19" s="16">
        <v>409.83</v>
      </c>
      <c r="C19" s="17">
        <v>43891</v>
      </c>
      <c r="D19" s="17">
        <v>43871</v>
      </c>
      <c r="E19" s="17"/>
      <c r="F19" s="17"/>
      <c r="G19" s="1">
        <f t="shared" si="0"/>
        <v>-20</v>
      </c>
      <c r="H19" s="16">
        <f t="shared" si="1"/>
        <v>-8196.6</v>
      </c>
    </row>
    <row r="20" spans="1:8" ht="15">
      <c r="A20" s="28" t="s">
        <v>38</v>
      </c>
      <c r="B20" s="16">
        <v>264</v>
      </c>
      <c r="C20" s="17">
        <v>43898</v>
      </c>
      <c r="D20" s="17">
        <v>43871</v>
      </c>
      <c r="E20" s="17"/>
      <c r="F20" s="17"/>
      <c r="G20" s="1">
        <f t="shared" si="0"/>
        <v>-27</v>
      </c>
      <c r="H20" s="16">
        <f t="shared" si="1"/>
        <v>-7128</v>
      </c>
    </row>
    <row r="21" spans="1:8" ht="15">
      <c r="A21" s="28" t="s">
        <v>39</v>
      </c>
      <c r="B21" s="16">
        <v>520.65</v>
      </c>
      <c r="C21" s="17">
        <v>43898</v>
      </c>
      <c r="D21" s="17">
        <v>43874</v>
      </c>
      <c r="E21" s="17"/>
      <c r="F21" s="17"/>
      <c r="G21" s="1">
        <f t="shared" si="0"/>
        <v>-24</v>
      </c>
      <c r="H21" s="16">
        <f t="shared" si="1"/>
        <v>-12495.599999999999</v>
      </c>
    </row>
    <row r="22" spans="1:8" ht="15">
      <c r="A22" s="28" t="s">
        <v>40</v>
      </c>
      <c r="B22" s="16">
        <v>126.08</v>
      </c>
      <c r="C22" s="17">
        <v>43902</v>
      </c>
      <c r="D22" s="17">
        <v>43874</v>
      </c>
      <c r="E22" s="17"/>
      <c r="F22" s="17"/>
      <c r="G22" s="1">
        <f t="shared" si="0"/>
        <v>-28</v>
      </c>
      <c r="H22" s="16">
        <f t="shared" si="1"/>
        <v>-3530.24</v>
      </c>
    </row>
    <row r="23" spans="1:8" ht="15">
      <c r="A23" s="28" t="s">
        <v>41</v>
      </c>
      <c r="B23" s="16">
        <v>174.5</v>
      </c>
      <c r="C23" s="17">
        <v>43911</v>
      </c>
      <c r="D23" s="17">
        <v>43887</v>
      </c>
      <c r="E23" s="17"/>
      <c r="F23" s="17"/>
      <c r="G23" s="1">
        <f t="shared" si="0"/>
        <v>-24</v>
      </c>
      <c r="H23" s="16">
        <f t="shared" si="1"/>
        <v>-4188</v>
      </c>
    </row>
    <row r="24" spans="1:8" ht="15">
      <c r="A24" s="28" t="s">
        <v>42</v>
      </c>
      <c r="B24" s="16">
        <v>154.55</v>
      </c>
      <c r="C24" s="17">
        <v>43911</v>
      </c>
      <c r="D24" s="17">
        <v>43887</v>
      </c>
      <c r="E24" s="17"/>
      <c r="F24" s="17"/>
      <c r="G24" s="1">
        <f t="shared" si="0"/>
        <v>-24</v>
      </c>
      <c r="H24" s="16">
        <f t="shared" si="1"/>
        <v>-3709.2000000000003</v>
      </c>
    </row>
    <row r="25" spans="1:8" ht="15">
      <c r="A25" s="28" t="s">
        <v>43</v>
      </c>
      <c r="B25" s="16">
        <v>385</v>
      </c>
      <c r="C25" s="17">
        <v>43911</v>
      </c>
      <c r="D25" s="17">
        <v>43887</v>
      </c>
      <c r="E25" s="17"/>
      <c r="F25" s="17"/>
      <c r="G25" s="1">
        <f t="shared" si="0"/>
        <v>-24</v>
      </c>
      <c r="H25" s="16">
        <f t="shared" si="1"/>
        <v>-9240</v>
      </c>
    </row>
    <row r="26" spans="1:8" ht="15">
      <c r="A26" s="28" t="s">
        <v>44</v>
      </c>
      <c r="B26" s="16">
        <v>158</v>
      </c>
      <c r="C26" s="17">
        <v>43923</v>
      </c>
      <c r="D26" s="17">
        <v>43900</v>
      </c>
      <c r="E26" s="17"/>
      <c r="F26" s="17"/>
      <c r="G26" s="1">
        <f t="shared" si="0"/>
        <v>-23</v>
      </c>
      <c r="H26" s="16">
        <f t="shared" si="1"/>
        <v>-3634</v>
      </c>
    </row>
    <row r="27" spans="1:8" ht="15">
      <c r="A27" s="28" t="s">
        <v>45</v>
      </c>
      <c r="B27" s="16">
        <v>1525.4</v>
      </c>
      <c r="C27" s="17">
        <v>43930</v>
      </c>
      <c r="D27" s="17">
        <v>43900</v>
      </c>
      <c r="E27" s="17"/>
      <c r="F27" s="17"/>
      <c r="G27" s="1">
        <f t="shared" si="0"/>
        <v>-30</v>
      </c>
      <c r="H27" s="16">
        <f t="shared" si="1"/>
        <v>-45762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5388.16</v>
      </c>
      <c r="C1">
        <f>COUNTA(A4:A203)</f>
        <v>12</v>
      </c>
      <c r="G1" s="20">
        <f>IF(B1&lt;&gt;0,H1/B1,0)</f>
        <v>-28.75524483311557</v>
      </c>
      <c r="H1" s="19">
        <f>SUM(H4:H195)</f>
        <v>-154937.86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46</v>
      </c>
      <c r="B4" s="16">
        <v>33.76</v>
      </c>
      <c r="C4" s="17">
        <v>43946</v>
      </c>
      <c r="D4" s="17">
        <v>43927</v>
      </c>
      <c r="E4" s="17"/>
      <c r="F4" s="17"/>
      <c r="G4" s="1">
        <f>D4-C4-(F4-E4)</f>
        <v>-19</v>
      </c>
      <c r="H4" s="16">
        <f>B4*G4</f>
        <v>-641.4399999999999</v>
      </c>
    </row>
    <row r="5" spans="1:8" ht="15">
      <c r="A5" s="28" t="s">
        <v>47</v>
      </c>
      <c r="B5" s="16">
        <v>155.21</v>
      </c>
      <c r="C5" s="17">
        <v>43972</v>
      </c>
      <c r="D5" s="17">
        <v>43955</v>
      </c>
      <c r="E5" s="17"/>
      <c r="F5" s="17"/>
      <c r="G5" s="1">
        <f aca="true" t="shared" si="0" ref="G5:G68">D5-C5-(F5-E5)</f>
        <v>-17</v>
      </c>
      <c r="H5" s="16">
        <f aca="true" t="shared" si="1" ref="H5:H68">B5*G5</f>
        <v>-2638.57</v>
      </c>
    </row>
    <row r="6" spans="1:8" ht="15">
      <c r="A6" s="28" t="s">
        <v>48</v>
      </c>
      <c r="B6" s="16">
        <v>264</v>
      </c>
      <c r="C6" s="17">
        <v>43981</v>
      </c>
      <c r="D6" s="17">
        <v>43955</v>
      </c>
      <c r="E6" s="17"/>
      <c r="F6" s="17"/>
      <c r="G6" s="1">
        <f t="shared" si="0"/>
        <v>-26</v>
      </c>
      <c r="H6" s="16">
        <f t="shared" si="1"/>
        <v>-6864</v>
      </c>
    </row>
    <row r="7" spans="1:8" ht="15">
      <c r="A7" s="28" t="s">
        <v>49</v>
      </c>
      <c r="B7" s="16">
        <v>1900</v>
      </c>
      <c r="C7" s="17">
        <v>43989</v>
      </c>
      <c r="D7" s="17">
        <v>43959</v>
      </c>
      <c r="E7" s="17"/>
      <c r="F7" s="17"/>
      <c r="G7" s="1">
        <f t="shared" si="0"/>
        <v>-30</v>
      </c>
      <c r="H7" s="16">
        <f t="shared" si="1"/>
        <v>-57000</v>
      </c>
    </row>
    <row r="8" spans="1:8" ht="15">
      <c r="A8" s="28" t="s">
        <v>50</v>
      </c>
      <c r="B8" s="16">
        <v>60</v>
      </c>
      <c r="C8" s="17">
        <v>43994</v>
      </c>
      <c r="D8" s="17">
        <v>43964</v>
      </c>
      <c r="E8" s="17"/>
      <c r="F8" s="17"/>
      <c r="G8" s="1">
        <f t="shared" si="0"/>
        <v>-30</v>
      </c>
      <c r="H8" s="16">
        <f t="shared" si="1"/>
        <v>-1800</v>
      </c>
    </row>
    <row r="9" spans="1:8" ht="15">
      <c r="A9" s="28" t="s">
        <v>51</v>
      </c>
      <c r="B9" s="16">
        <v>700</v>
      </c>
      <c r="C9" s="17">
        <v>44007</v>
      </c>
      <c r="D9" s="17">
        <v>43977</v>
      </c>
      <c r="E9" s="17"/>
      <c r="F9" s="17"/>
      <c r="G9" s="1">
        <f t="shared" si="0"/>
        <v>-30</v>
      </c>
      <c r="H9" s="16">
        <f t="shared" si="1"/>
        <v>-21000</v>
      </c>
    </row>
    <row r="10" spans="1:8" ht="15">
      <c r="A10" s="28" t="s">
        <v>52</v>
      </c>
      <c r="B10" s="16">
        <v>1158.02</v>
      </c>
      <c r="C10" s="17">
        <v>44008</v>
      </c>
      <c r="D10" s="17">
        <v>43978</v>
      </c>
      <c r="E10" s="17"/>
      <c r="F10" s="17"/>
      <c r="G10" s="1">
        <f t="shared" si="0"/>
        <v>-30</v>
      </c>
      <c r="H10" s="16">
        <f t="shared" si="1"/>
        <v>-34740.6</v>
      </c>
    </row>
    <row r="11" spans="1:8" ht="15">
      <c r="A11" s="28" t="s">
        <v>53</v>
      </c>
      <c r="B11" s="16">
        <v>200</v>
      </c>
      <c r="C11" s="17">
        <v>44008</v>
      </c>
      <c r="D11" s="17">
        <v>43978</v>
      </c>
      <c r="E11" s="17"/>
      <c r="F11" s="17"/>
      <c r="G11" s="1">
        <f t="shared" si="0"/>
        <v>-30</v>
      </c>
      <c r="H11" s="16">
        <f t="shared" si="1"/>
        <v>-6000</v>
      </c>
    </row>
    <row r="12" spans="1:8" ht="15">
      <c r="A12" s="28" t="s">
        <v>54</v>
      </c>
      <c r="B12" s="16">
        <v>500</v>
      </c>
      <c r="C12" s="17">
        <v>44015</v>
      </c>
      <c r="D12" s="17">
        <v>43990</v>
      </c>
      <c r="E12" s="17"/>
      <c r="F12" s="17"/>
      <c r="G12" s="1">
        <f t="shared" si="0"/>
        <v>-25</v>
      </c>
      <c r="H12" s="16">
        <f t="shared" si="1"/>
        <v>-12500</v>
      </c>
    </row>
    <row r="13" spans="1:8" ht="15">
      <c r="A13" s="28" t="s">
        <v>55</v>
      </c>
      <c r="B13" s="16">
        <v>110</v>
      </c>
      <c r="C13" s="17">
        <v>44020</v>
      </c>
      <c r="D13" s="17">
        <v>43990</v>
      </c>
      <c r="E13" s="17"/>
      <c r="F13" s="17"/>
      <c r="G13" s="1">
        <f t="shared" si="0"/>
        <v>-30</v>
      </c>
      <c r="H13" s="16">
        <f t="shared" si="1"/>
        <v>-3300</v>
      </c>
    </row>
    <row r="14" spans="1:8" ht="15">
      <c r="A14" s="28" t="s">
        <v>56</v>
      </c>
      <c r="B14" s="16">
        <v>152.37</v>
      </c>
      <c r="C14" s="17">
        <v>44031</v>
      </c>
      <c r="D14" s="17">
        <v>44006</v>
      </c>
      <c r="E14" s="17"/>
      <c r="F14" s="17"/>
      <c r="G14" s="1">
        <f t="shared" si="0"/>
        <v>-25</v>
      </c>
      <c r="H14" s="16">
        <f t="shared" si="1"/>
        <v>-3809.25</v>
      </c>
    </row>
    <row r="15" spans="1:8" ht="15">
      <c r="A15" s="28" t="s">
        <v>57</v>
      </c>
      <c r="B15" s="16">
        <v>154.8</v>
      </c>
      <c r="C15" s="17">
        <v>44036</v>
      </c>
      <c r="D15" s="17">
        <v>44006</v>
      </c>
      <c r="E15" s="17"/>
      <c r="F15" s="17"/>
      <c r="G15" s="1">
        <f t="shared" si="0"/>
        <v>-30</v>
      </c>
      <c r="H15" s="16">
        <f t="shared" si="1"/>
        <v>-4644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32022.57</v>
      </c>
      <c r="C1">
        <f>COUNTA(A4:A203)</f>
        <v>8</v>
      </c>
      <c r="G1" s="20">
        <f>IF(B1&lt;&gt;0,H1/B1,0)</f>
        <v>-27.938246992667985</v>
      </c>
      <c r="H1" s="19">
        <f>SUM(H4:H195)</f>
        <v>-894654.47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58</v>
      </c>
      <c r="B4" s="16">
        <v>1100</v>
      </c>
      <c r="C4" s="17">
        <v>44055</v>
      </c>
      <c r="D4" s="17">
        <v>44041</v>
      </c>
      <c r="E4" s="17"/>
      <c r="F4" s="17"/>
      <c r="G4" s="1">
        <f>D4-C4-(F4-E4)</f>
        <v>-14</v>
      </c>
      <c r="H4" s="16">
        <f>B4*G4</f>
        <v>-15400</v>
      </c>
    </row>
    <row r="5" spans="1:8" ht="15">
      <c r="A5" s="28" t="s">
        <v>59</v>
      </c>
      <c r="B5" s="16">
        <v>9307.79</v>
      </c>
      <c r="C5" s="17">
        <v>44079</v>
      </c>
      <c r="D5" s="17">
        <v>44050</v>
      </c>
      <c r="E5" s="17"/>
      <c r="F5" s="17"/>
      <c r="G5" s="1">
        <f aca="true" t="shared" si="0" ref="G5:G68">D5-C5-(F5-E5)</f>
        <v>-29</v>
      </c>
      <c r="H5" s="16">
        <f aca="true" t="shared" si="1" ref="H5:H68">B5*G5</f>
        <v>-269925.91000000003</v>
      </c>
    </row>
    <row r="6" spans="1:8" ht="15">
      <c r="A6" s="28" t="s">
        <v>60</v>
      </c>
      <c r="B6" s="16">
        <v>264</v>
      </c>
      <c r="C6" s="17">
        <v>44076</v>
      </c>
      <c r="D6" s="17">
        <v>44050</v>
      </c>
      <c r="E6" s="17"/>
      <c r="F6" s="17"/>
      <c r="G6" s="1">
        <f t="shared" si="0"/>
        <v>-26</v>
      </c>
      <c r="H6" s="16">
        <f t="shared" si="1"/>
        <v>-6864</v>
      </c>
    </row>
    <row r="7" spans="1:8" ht="15">
      <c r="A7" s="28" t="s">
        <v>61</v>
      </c>
      <c r="B7" s="16">
        <v>157.28</v>
      </c>
      <c r="C7" s="17">
        <v>44097</v>
      </c>
      <c r="D7" s="17">
        <v>44070</v>
      </c>
      <c r="E7" s="17"/>
      <c r="F7" s="17"/>
      <c r="G7" s="1">
        <f t="shared" si="0"/>
        <v>-27</v>
      </c>
      <c r="H7" s="16">
        <f t="shared" si="1"/>
        <v>-4246.56</v>
      </c>
    </row>
    <row r="8" spans="1:8" ht="15">
      <c r="A8" s="28" t="s">
        <v>62</v>
      </c>
      <c r="B8" s="16">
        <v>1500</v>
      </c>
      <c r="C8" s="17">
        <v>44112</v>
      </c>
      <c r="D8" s="17">
        <v>44098</v>
      </c>
      <c r="E8" s="17"/>
      <c r="F8" s="17"/>
      <c r="G8" s="1">
        <f t="shared" si="0"/>
        <v>-14</v>
      </c>
      <c r="H8" s="16">
        <f t="shared" si="1"/>
        <v>-21000</v>
      </c>
    </row>
    <row r="9" spans="1:8" ht="15">
      <c r="A9" s="28" t="s">
        <v>63</v>
      </c>
      <c r="B9" s="16">
        <v>4408.5</v>
      </c>
      <c r="C9" s="17">
        <v>44126</v>
      </c>
      <c r="D9" s="17">
        <v>44098</v>
      </c>
      <c r="E9" s="17"/>
      <c r="F9" s="17"/>
      <c r="G9" s="1">
        <f t="shared" si="0"/>
        <v>-28</v>
      </c>
      <c r="H9" s="16">
        <f t="shared" si="1"/>
        <v>-123438</v>
      </c>
    </row>
    <row r="10" spans="1:8" ht="15">
      <c r="A10" s="28" t="s">
        <v>64</v>
      </c>
      <c r="B10" s="16">
        <v>12900</v>
      </c>
      <c r="C10" s="17">
        <v>44128</v>
      </c>
      <c r="D10" s="17">
        <v>44098</v>
      </c>
      <c r="E10" s="17"/>
      <c r="F10" s="17"/>
      <c r="G10" s="1">
        <f t="shared" si="0"/>
        <v>-30</v>
      </c>
      <c r="H10" s="16">
        <f t="shared" si="1"/>
        <v>-387000</v>
      </c>
    </row>
    <row r="11" spans="1:8" ht="15">
      <c r="A11" s="28" t="s">
        <v>65</v>
      </c>
      <c r="B11" s="16">
        <v>2385</v>
      </c>
      <c r="C11" s="17">
        <v>44126</v>
      </c>
      <c r="D11" s="17">
        <v>44098</v>
      </c>
      <c r="E11" s="17"/>
      <c r="F11" s="17"/>
      <c r="G11" s="1">
        <f t="shared" si="0"/>
        <v>-28</v>
      </c>
      <c r="H11" s="16">
        <f t="shared" si="1"/>
        <v>-66780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1622.3200000000002</v>
      </c>
      <c r="C1">
        <f>COUNTA(A4:A203)</f>
        <v>2</v>
      </c>
      <c r="G1" s="20">
        <f>IF(B1&lt;&gt;0,H1/B1,0)</f>
        <v>-25.999999999999996</v>
      </c>
      <c r="H1" s="19">
        <f>SUM(H4:H195)</f>
        <v>-42180.32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66</v>
      </c>
      <c r="B4" s="16">
        <v>940</v>
      </c>
      <c r="C4" s="17">
        <v>44135</v>
      </c>
      <c r="D4" s="17">
        <v>44109</v>
      </c>
      <c r="E4" s="17"/>
      <c r="F4" s="17"/>
      <c r="G4" s="1">
        <f>D4-C4-(F4-E4)</f>
        <v>-26</v>
      </c>
      <c r="H4" s="16">
        <f>B4*G4</f>
        <v>-24440</v>
      </c>
    </row>
    <row r="5" spans="1:8" ht="15">
      <c r="A5" s="28" t="s">
        <v>67</v>
      </c>
      <c r="B5" s="16">
        <v>682.32</v>
      </c>
      <c r="C5" s="17">
        <v>44135</v>
      </c>
      <c r="D5" s="17">
        <v>44109</v>
      </c>
      <c r="E5" s="17"/>
      <c r="F5" s="17"/>
      <c r="G5" s="1">
        <f aca="true" t="shared" si="0" ref="G5:G68">D5-C5-(F5-E5)</f>
        <v>-26</v>
      </c>
      <c r="H5" s="16">
        <f aca="true" t="shared" si="1" ref="H5:H68">B5*G5</f>
        <v>-17740.32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2020-10-05T07:53:14Z</dcterms:modified>
  <cp:category/>
  <cp:version/>
  <cp:contentType/>
  <cp:contentStatus/>
</cp:coreProperties>
</file>