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3"/>
  </bookViews>
  <sheets>
    <sheet name="Indice" sheetId="1" r:id="rId1"/>
    <sheet name="Trimestre 1" sheetId="2" r:id="rId2"/>
    <sheet name="Trimestre 2" sheetId="3" r:id="rId3"/>
    <sheet name="Trimestre 3" sheetId="4" r:id="rId4"/>
    <sheet name="Trimestre 4" sheetId="5" r:id="rId5"/>
  </sheets>
  <definedNames/>
  <calcPr fullCalcOnLoad="1"/>
</workbook>
</file>

<file path=xl/sharedStrings.xml><?xml version="1.0" encoding="utf-8"?>
<sst xmlns="http://schemas.openxmlformats.org/spreadsheetml/2006/main" count="116" uniqueCount="92">
  <si>
    <t>Numero Fatture</t>
  </si>
  <si>
    <t>INDICATORE SU BASE ANNUALE</t>
  </si>
  <si>
    <t>INDICATORE SU BASE TRIMESTRALE</t>
  </si>
  <si>
    <t xml:space="preserve">FATTURE </t>
  </si>
  <si>
    <t>TRIMESTRE</t>
  </si>
  <si>
    <t>Documento</t>
  </si>
  <si>
    <t>Importo Pagato</t>
  </si>
  <si>
    <t>Data Scadenza</t>
  </si>
  <si>
    <t>Data Pagamento</t>
  </si>
  <si>
    <t>Giorni dopo scadenza</t>
  </si>
  <si>
    <t>Importo x giorni pagamento</t>
  </si>
  <si>
    <t>Periodo inesigibilità</t>
  </si>
  <si>
    <t>FATTURE</t>
  </si>
  <si>
    <t>Tempo medio di pagamento
 in gg.</t>
  </si>
  <si>
    <t>Tempo medio (MEDIA PONDERATA SU BASE TRIMESTRALE) di pagamento
 in gg.</t>
  </si>
  <si>
    <t>1° TRIMESTRE</t>
  </si>
  <si>
    <t>2° TRIMESTRE</t>
  </si>
  <si>
    <t>3° TRIMESTRE</t>
  </si>
  <si>
    <t>4° TRIMESTRE</t>
  </si>
  <si>
    <t>INDICE DI TEMPESTIVITA' DEI PAGAMENTI</t>
  </si>
  <si>
    <t>Istituto Comprensivo Statale I. C. "CORTESE" Casoria</t>
  </si>
  <si>
    <t>80026 CASORIA (NA) VIA BENEDETTO CROCE C.F. 93056830636 C.M. NAIC8EN005</t>
  </si>
  <si>
    <t>110839 del 23/12/2016</t>
  </si>
  <si>
    <t>000000002098 del 22/12/2016</t>
  </si>
  <si>
    <t>00088 del 01/12/2016</t>
  </si>
  <si>
    <t>00096 del 15/12/2016</t>
  </si>
  <si>
    <t>01/883 del 27/12/2016</t>
  </si>
  <si>
    <t>E-155 del 22/12/2016</t>
  </si>
  <si>
    <t>01/882 del 27/12/2016</t>
  </si>
  <si>
    <t>4260 del 29/11/2016</t>
  </si>
  <si>
    <t>4 del 10/01/2017</t>
  </si>
  <si>
    <t>1/001 del 13/09/2016</t>
  </si>
  <si>
    <t>03/27 del 26/01/2017</t>
  </si>
  <si>
    <t>8717024649 del 27/01/2017</t>
  </si>
  <si>
    <t>100217 del 25/01/2017</t>
  </si>
  <si>
    <t>38 del 31/01/2017</t>
  </si>
  <si>
    <t>111518 del 31/12/2016</t>
  </si>
  <si>
    <t>V3-3003 del 06/02/2017</t>
  </si>
  <si>
    <t>86 PA del 14/02/2017</t>
  </si>
  <si>
    <t>11 PA del 12/01/2017</t>
  </si>
  <si>
    <t>1/PA del 21/02/2017</t>
  </si>
  <si>
    <t>10 PA del 12/01/2017</t>
  </si>
  <si>
    <t>8717056812 del 22/02/2017</t>
  </si>
  <si>
    <t>100851 del 24/02/2017</t>
  </si>
  <si>
    <t>12 del 07/03/2017</t>
  </si>
  <si>
    <t>101947 del 24/03/2017</t>
  </si>
  <si>
    <t>646 del 27/03/2017</t>
  </si>
  <si>
    <t>179 del 27/03/2017</t>
  </si>
  <si>
    <t>17 del 30/03/2017</t>
  </si>
  <si>
    <t>8717100167 del 06/04/2017</t>
  </si>
  <si>
    <t>20/PA del 07/04/2017</t>
  </si>
  <si>
    <t>19/PA del 07/04/2017</t>
  </si>
  <si>
    <t>13/PA del 18/03/2017</t>
  </si>
  <si>
    <t>21/PA del 07/04/2017</t>
  </si>
  <si>
    <t>V3-9357 del 04/04/2017</t>
  </si>
  <si>
    <t>38/PA2017 del 18/04/2017</t>
  </si>
  <si>
    <t>16A del 21/04/2017</t>
  </si>
  <si>
    <t>102653 del 26/04/2017</t>
  </si>
  <si>
    <t>8717123382 del 02/05/2017</t>
  </si>
  <si>
    <t>41136 del 09/05/2017</t>
  </si>
  <si>
    <t>29 del 02/05/2017</t>
  </si>
  <si>
    <t>03/189 del 27/04/2017</t>
  </si>
  <si>
    <t>19A del 11/05/2017</t>
  </si>
  <si>
    <t>37 del 19/05/2017</t>
  </si>
  <si>
    <t>8717149498 del 23/05/2017</t>
  </si>
  <si>
    <t>103689 del 24/05/2017</t>
  </si>
  <si>
    <t>257 del 23/05/2017</t>
  </si>
  <si>
    <t>268 del 26/05/2017</t>
  </si>
  <si>
    <t>7/75 del 31/05/2017</t>
  </si>
  <si>
    <t>FatPAM 139 del 07/06/2017</t>
  </si>
  <si>
    <t>47 del 08/06/2017</t>
  </si>
  <si>
    <t>53 del 12/06/2017</t>
  </si>
  <si>
    <t>63/PA2017 del 10/06/2017</t>
  </si>
  <si>
    <t>334 PA del 07/06/2017</t>
  </si>
  <si>
    <t>8717175451 del 13/06/2017</t>
  </si>
  <si>
    <t>42/2017/PA del 16/06/2017</t>
  </si>
  <si>
    <t>41/2017/PA del 16/06/2017</t>
  </si>
  <si>
    <t>66/PA del 23/06/2017</t>
  </si>
  <si>
    <t>67/PA2017 del 28/06/2017</t>
  </si>
  <si>
    <t>104443 del 26/06/2017</t>
  </si>
  <si>
    <t>FATTPA 5_17 del 09/06/2017</t>
  </si>
  <si>
    <t>8717198103 del 17/07/2017</t>
  </si>
  <si>
    <t>104689 del 28/06/2017</t>
  </si>
  <si>
    <t>104688 del 28/06/2017</t>
  </si>
  <si>
    <t>105415 del 27/07/2017</t>
  </si>
  <si>
    <t>105536 del 31/07/2017</t>
  </si>
  <si>
    <t>03/376 del 24/07/2017</t>
  </si>
  <si>
    <t>8717240828 del 30/08/2017</t>
  </si>
  <si>
    <t>300/PA del 21/09/2017</t>
  </si>
  <si>
    <t>5/PA del 07/09/2017</t>
  </si>
  <si>
    <t>8717283658 del 21/09/2017</t>
  </si>
  <si>
    <t>1/PA del 22/09/2017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</si>
</sst>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[$-410]dddd\ d\ mmmm\ yyyy"/>
    <numFmt numFmtId="166" formatCode="hh\.mm\.ss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6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8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sz val="18"/>
      <color theme="1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5999900102615356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1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19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1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21" fillId="0" borderId="0" xfId="0" applyFont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0" fillId="0" borderId="10" xfId="0" applyNumberFormat="1" applyBorder="1" applyAlignment="1">
      <alignment/>
    </xf>
    <xf numFmtId="14" fontId="0" fillId="0" borderId="10" xfId="0" applyNumberFormat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34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49" fontId="0" fillId="0" borderId="10" xfId="0" applyNumberFormat="1" applyBorder="1" applyAlignment="1">
      <alignment/>
    </xf>
    <xf numFmtId="0" fontId="46" fillId="34" borderId="16" xfId="0" applyFont="1" applyFill="1" applyBorder="1" applyAlignment="1">
      <alignment horizontal="center" vertical="center"/>
    </xf>
    <xf numFmtId="0" fontId="46" fillId="34" borderId="17" xfId="0" applyFont="1" applyFill="1" applyBorder="1" applyAlignment="1">
      <alignment horizontal="center" vertical="center"/>
    </xf>
    <xf numFmtId="0" fontId="46" fillId="34" borderId="18" xfId="0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 horizontal="center" vertical="center"/>
    </xf>
    <xf numFmtId="0" fontId="0" fillId="34" borderId="20" xfId="0" applyFont="1" applyFill="1" applyBorder="1" applyAlignment="1">
      <alignment horizontal="center" vertical="center"/>
    </xf>
    <xf numFmtId="0" fontId="47" fillId="34" borderId="19" xfId="0" applyFont="1" applyFill="1" applyBorder="1" applyAlignment="1">
      <alignment horizontal="center" vertical="center" wrapText="1"/>
    </xf>
    <xf numFmtId="0" fontId="47" fillId="34" borderId="18" xfId="0" applyFont="1" applyFill="1" applyBorder="1" applyAlignment="1">
      <alignment horizontal="center" vertical="center" wrapText="1"/>
    </xf>
    <xf numFmtId="0" fontId="48" fillId="0" borderId="21" xfId="0" applyFont="1" applyBorder="1" applyAlignment="1">
      <alignment horizontal="center" vertical="center"/>
    </xf>
    <xf numFmtId="0" fontId="48" fillId="0" borderId="22" xfId="0" applyFont="1" applyBorder="1" applyAlignment="1">
      <alignment horizontal="center" vertical="center"/>
    </xf>
    <xf numFmtId="2" fontId="48" fillId="0" borderId="23" xfId="0" applyNumberFormat="1" applyFont="1" applyBorder="1" applyAlignment="1">
      <alignment horizontal="center" vertical="center"/>
    </xf>
    <xf numFmtId="2" fontId="48" fillId="0" borderId="24" xfId="0" applyNumberFormat="1" applyFont="1" applyBorder="1" applyAlignment="1">
      <alignment horizontal="center" vertical="center"/>
    </xf>
    <xf numFmtId="0" fontId="46" fillId="34" borderId="25" xfId="0" applyFont="1" applyFill="1" applyBorder="1" applyAlignment="1">
      <alignment horizontal="center" vertical="center"/>
    </xf>
    <xf numFmtId="0" fontId="46" fillId="34" borderId="26" xfId="0" applyFont="1" applyFill="1" applyBorder="1" applyAlignment="1">
      <alignment horizontal="center" vertical="center"/>
    </xf>
    <xf numFmtId="0" fontId="46" fillId="34" borderId="27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 horizontal="center" vertical="center" wrapText="1"/>
    </xf>
    <xf numFmtId="0" fontId="0" fillId="34" borderId="18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4" fontId="44" fillId="0" borderId="23" xfId="0" applyNumberFormat="1" applyFont="1" applyBorder="1" applyAlignment="1">
      <alignment horizontal="center" vertical="center"/>
    </xf>
    <xf numFmtId="0" fontId="44" fillId="0" borderId="24" xfId="0" applyFont="1" applyBorder="1" applyAlignment="1">
      <alignment horizontal="center" vertical="center"/>
    </xf>
    <xf numFmtId="0" fontId="44" fillId="0" borderId="22" xfId="0" applyFont="1" applyBorder="1" applyAlignment="1">
      <alignment horizontal="center" vertical="center"/>
    </xf>
    <xf numFmtId="4" fontId="48" fillId="0" borderId="23" xfId="0" applyNumberFormat="1" applyFont="1" applyBorder="1" applyAlignment="1">
      <alignment horizontal="center" vertical="center"/>
    </xf>
    <xf numFmtId="4" fontId="44" fillId="0" borderId="19" xfId="0" applyNumberFormat="1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41" fillId="33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114300</xdr:rowOff>
    </xdr:from>
    <xdr:to>
      <xdr:col>0</xdr:col>
      <xdr:colOff>904875</xdr:colOff>
      <xdr:row>4</xdr:row>
      <xdr:rowOff>104775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14300"/>
          <a:ext cx="7429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6">
      <selection activeCell="B1" sqref="B1"/>
    </sheetView>
  </sheetViews>
  <sheetFormatPr defaultColWidth="9.140625" defaultRowHeight="15"/>
  <cols>
    <col min="1" max="1" width="17.57421875" style="4" customWidth="1"/>
    <col min="2" max="4" width="16.57421875" style="4" customWidth="1"/>
    <col min="5" max="5" width="14.8515625" style="4" customWidth="1"/>
    <col min="6" max="6" width="16.57421875" style="4" customWidth="1"/>
    <col min="7" max="7" width="36.57421875" style="4" customWidth="1"/>
    <col min="8" max="16384" width="9.140625" style="4" customWidth="1"/>
  </cols>
  <sheetData>
    <row r="1" ht="15">
      <c r="A1" s="3"/>
    </row>
    <row r="2" ht="15.75" customHeight="1">
      <c r="B2" s="5" t="s">
        <v>20</v>
      </c>
    </row>
    <row r="3" ht="12.75" customHeight="1">
      <c r="B3" s="2" t="s">
        <v>21</v>
      </c>
    </row>
    <row r="4" ht="15.75" thickBot="1"/>
    <row r="5" spans="2:6" ht="18" customHeight="1" thickBot="1">
      <c r="B5" s="13" t="s">
        <v>19</v>
      </c>
      <c r="F5" s="26">
        <v>2017</v>
      </c>
    </row>
    <row r="7" spans="1:6" ht="30" customHeight="1">
      <c r="A7" s="29" t="s">
        <v>1</v>
      </c>
      <c r="B7" s="30"/>
      <c r="C7" s="30"/>
      <c r="D7" s="30"/>
      <c r="E7" s="30"/>
      <c r="F7" s="31"/>
    </row>
    <row r="8" spans="1:6" ht="27" customHeight="1">
      <c r="A8" s="29" t="s">
        <v>12</v>
      </c>
      <c r="B8" s="30"/>
      <c r="C8" s="30"/>
      <c r="D8" s="30"/>
      <c r="E8" s="30"/>
      <c r="F8" s="31"/>
    </row>
    <row r="9" spans="1:6" ht="30.75" customHeight="1">
      <c r="A9" s="43" t="s">
        <v>0</v>
      </c>
      <c r="B9" s="33"/>
      <c r="C9" s="32" t="s">
        <v>6</v>
      </c>
      <c r="D9" s="33"/>
      <c r="E9" s="44" t="s">
        <v>13</v>
      </c>
      <c r="F9" s="45"/>
    </row>
    <row r="10" spans="1:6" ht="29.25" customHeight="1" thickBot="1">
      <c r="A10" s="36">
        <f>SUM(B16:B19)</f>
        <v>70</v>
      </c>
      <c r="B10" s="37"/>
      <c r="C10" s="50">
        <f>SUM(C16:D19)</f>
        <v>343126.44000000006</v>
      </c>
      <c r="D10" s="37"/>
      <c r="E10" s="38">
        <f>('Trimestre 1'!H1+'Trimestre 2'!H1+'Trimestre 3'!H1+'Trimestre 4'!H1)/C10</f>
        <v>-1.352187578433185</v>
      </c>
      <c r="F10" s="39"/>
    </row>
    <row r="11" spans="1:6" ht="38.25" customHeight="1">
      <c r="A11" s="6"/>
      <c r="B11" s="6"/>
      <c r="C11" s="6"/>
      <c r="D11" s="6"/>
      <c r="E11" s="6"/>
      <c r="F11" s="6"/>
    </row>
    <row r="12" spans="1:6" ht="35.25" customHeight="1" thickBot="1">
      <c r="A12" s="7"/>
      <c r="B12" s="7"/>
      <c r="C12" s="7"/>
      <c r="D12" s="7"/>
      <c r="E12" s="7"/>
      <c r="F12" s="7"/>
    </row>
    <row r="13" spans="1:6" ht="36.75" customHeight="1">
      <c r="A13" s="40" t="s">
        <v>2</v>
      </c>
      <c r="B13" s="41"/>
      <c r="C13" s="41"/>
      <c r="D13" s="41"/>
      <c r="E13" s="41"/>
      <c r="F13" s="42"/>
    </row>
    <row r="14" spans="1:6" ht="27" customHeight="1">
      <c r="A14" s="29" t="s">
        <v>3</v>
      </c>
      <c r="B14" s="30"/>
      <c r="C14" s="30"/>
      <c r="D14" s="30"/>
      <c r="E14" s="30"/>
      <c r="F14" s="31"/>
    </row>
    <row r="15" spans="1:12" ht="46.5" customHeight="1">
      <c r="A15" s="21" t="s">
        <v>4</v>
      </c>
      <c r="B15" s="27" t="s">
        <v>0</v>
      </c>
      <c r="C15" s="32" t="s">
        <v>6</v>
      </c>
      <c r="D15" s="33"/>
      <c r="E15" s="34" t="s">
        <v>14</v>
      </c>
      <c r="F15" s="35"/>
      <c r="H15" s="8"/>
      <c r="I15" s="8"/>
      <c r="J15" s="8"/>
      <c r="K15" s="8"/>
      <c r="L15" s="8"/>
    </row>
    <row r="16" spans="1:12" ht="22.5" customHeight="1">
      <c r="A16" s="22" t="s">
        <v>15</v>
      </c>
      <c r="B16" s="23">
        <f>'Trimestre 1'!C1</f>
        <v>23</v>
      </c>
      <c r="C16" s="51">
        <f>'Trimestre 1'!B1</f>
        <v>85313.19000000002</v>
      </c>
      <c r="D16" s="52"/>
      <c r="E16" s="51">
        <f>'Trimestre 1'!G1</f>
        <v>-12.519797466253456</v>
      </c>
      <c r="F16" s="53"/>
      <c r="H16" s="9"/>
      <c r="I16" s="10"/>
      <c r="J16" s="10"/>
      <c r="K16" s="8"/>
      <c r="L16" s="8"/>
    </row>
    <row r="17" spans="1:12" ht="22.5" customHeight="1">
      <c r="A17" s="22" t="s">
        <v>16</v>
      </c>
      <c r="B17" s="23">
        <f>'Trimestre 2'!C1</f>
        <v>35</v>
      </c>
      <c r="C17" s="51">
        <f>'Trimestre 2'!B1</f>
        <v>93215.87000000001</v>
      </c>
      <c r="D17" s="52"/>
      <c r="E17" s="51">
        <f>'Trimestre 2'!G1</f>
        <v>-21.79307429089059</v>
      </c>
      <c r="F17" s="53"/>
      <c r="H17" s="8"/>
      <c r="I17" s="8"/>
      <c r="J17" s="8"/>
      <c r="K17" s="8"/>
      <c r="L17" s="8"/>
    </row>
    <row r="18" spans="1:6" ht="22.5" customHeight="1">
      <c r="A18" s="22" t="s">
        <v>17</v>
      </c>
      <c r="B18" s="23">
        <f>'Trimestre 3'!C1</f>
        <v>12</v>
      </c>
      <c r="C18" s="51">
        <f>'Trimestre 3'!B1</f>
        <v>164597.38000000003</v>
      </c>
      <c r="D18" s="52"/>
      <c r="E18" s="51">
        <f>'Trimestre 3'!G1</f>
        <v>16.012362590461642</v>
      </c>
      <c r="F18" s="53"/>
    </row>
    <row r="19" spans="1:6" ht="21.75" customHeight="1" thickBot="1">
      <c r="A19" s="24" t="s">
        <v>18</v>
      </c>
      <c r="B19" s="25">
        <f>'Trimestre 4'!C1</f>
        <v>0</v>
      </c>
      <c r="C19" s="47">
        <f>'Trimestre 4'!B1</f>
        <v>0</v>
      </c>
      <c r="D19" s="49"/>
      <c r="E19" s="47">
        <f>'Trimestre 4'!G1</f>
        <v>0</v>
      </c>
      <c r="F19" s="48"/>
    </row>
    <row r="20" spans="1:6" ht="46.5" customHeight="1">
      <c r="A20" s="11"/>
      <c r="B20" s="12"/>
      <c r="C20" s="46"/>
      <c r="D20" s="46"/>
      <c r="E20" s="12"/>
      <c r="F20" s="12"/>
    </row>
  </sheetData>
  <sheetProtection/>
  <mergeCells count="21">
    <mergeCell ref="E16:F16"/>
    <mergeCell ref="E9:F9"/>
    <mergeCell ref="C20:D20"/>
    <mergeCell ref="E19:F19"/>
    <mergeCell ref="C19:D19"/>
    <mergeCell ref="C10:D10"/>
    <mergeCell ref="C18:D18"/>
    <mergeCell ref="E17:F17"/>
    <mergeCell ref="C17:D17"/>
    <mergeCell ref="E18:F18"/>
    <mergeCell ref="C16:D16"/>
    <mergeCell ref="A7:F7"/>
    <mergeCell ref="A14:F14"/>
    <mergeCell ref="C15:D15"/>
    <mergeCell ref="E15:F15"/>
    <mergeCell ref="A8:F8"/>
    <mergeCell ref="A10:B10"/>
    <mergeCell ref="E10:F10"/>
    <mergeCell ref="A13:F13"/>
    <mergeCell ref="A9:B9"/>
    <mergeCell ref="C9:D9"/>
  </mergeCells>
  <printOptions/>
  <pageMargins left="0.7086614173228347" right="0.7086614173228347" top="0.7480314960629921" bottom="0.7480314960629921" header="0.31496062992125984" footer="0.31496062992125984"/>
  <pageSetup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85313.19000000002</v>
      </c>
      <c r="C1">
        <f>COUNTA(A4:A203)</f>
        <v>23</v>
      </c>
      <c r="G1" s="20">
        <f>IF(B1&lt;&gt;0,H1/B1,0)</f>
        <v>-12.519797466253456</v>
      </c>
      <c r="H1" s="19">
        <f>SUM(H4:H195)</f>
        <v>-1068103.8599999999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 t="s">
        <v>22</v>
      </c>
      <c r="B4" s="16">
        <v>10097.18</v>
      </c>
      <c r="C4" s="17">
        <v>42761</v>
      </c>
      <c r="D4" s="17">
        <v>42745</v>
      </c>
      <c r="E4" s="17"/>
      <c r="F4" s="17"/>
      <c r="G4" s="1">
        <f>D4-C4-(F4-E4)</f>
        <v>-16</v>
      </c>
      <c r="H4" s="16">
        <f>B4*G4</f>
        <v>-161554.88</v>
      </c>
    </row>
    <row r="5" spans="1:8" ht="15">
      <c r="A5" s="28" t="s">
        <v>23</v>
      </c>
      <c r="B5" s="16">
        <v>6292</v>
      </c>
      <c r="C5" s="17">
        <v>42761</v>
      </c>
      <c r="D5" s="17">
        <v>42745</v>
      </c>
      <c r="E5" s="17"/>
      <c r="F5" s="17"/>
      <c r="G5" s="1">
        <f aca="true" t="shared" si="0" ref="G5:G68">D5-C5-(F5-E5)</f>
        <v>-16</v>
      </c>
      <c r="H5" s="16">
        <f aca="true" t="shared" si="1" ref="H5:H68">B5*G5</f>
        <v>-100672</v>
      </c>
    </row>
    <row r="6" spans="1:8" ht="15">
      <c r="A6" s="28" t="s">
        <v>24</v>
      </c>
      <c r="B6" s="16">
        <v>1083</v>
      </c>
      <c r="C6" s="17">
        <v>42749</v>
      </c>
      <c r="D6" s="17">
        <v>42745</v>
      </c>
      <c r="E6" s="17"/>
      <c r="F6" s="17"/>
      <c r="G6" s="1">
        <f t="shared" si="0"/>
        <v>-4</v>
      </c>
      <c r="H6" s="16">
        <f t="shared" si="1"/>
        <v>-4332</v>
      </c>
    </row>
    <row r="7" spans="1:8" ht="15">
      <c r="A7" s="28" t="s">
        <v>25</v>
      </c>
      <c r="B7" s="16">
        <v>381</v>
      </c>
      <c r="C7" s="17">
        <v>42755</v>
      </c>
      <c r="D7" s="17">
        <v>42745</v>
      </c>
      <c r="E7" s="17"/>
      <c r="F7" s="17"/>
      <c r="G7" s="1">
        <f t="shared" si="0"/>
        <v>-10</v>
      </c>
      <c r="H7" s="16">
        <f t="shared" si="1"/>
        <v>-3810</v>
      </c>
    </row>
    <row r="8" spans="1:8" ht="15">
      <c r="A8" s="28" t="s">
        <v>26</v>
      </c>
      <c r="B8" s="16">
        <v>66.2</v>
      </c>
      <c r="C8" s="17">
        <v>42764</v>
      </c>
      <c r="D8" s="17">
        <v>42745</v>
      </c>
      <c r="E8" s="17"/>
      <c r="F8" s="17"/>
      <c r="G8" s="1">
        <f t="shared" si="0"/>
        <v>-19</v>
      </c>
      <c r="H8" s="16">
        <f t="shared" si="1"/>
        <v>-1257.8</v>
      </c>
    </row>
    <row r="9" spans="1:8" ht="15">
      <c r="A9" s="28" t="s">
        <v>27</v>
      </c>
      <c r="B9" s="16">
        <v>421.9</v>
      </c>
      <c r="C9" s="17">
        <v>42757</v>
      </c>
      <c r="D9" s="17">
        <v>42745</v>
      </c>
      <c r="E9" s="17"/>
      <c r="F9" s="17"/>
      <c r="G9" s="1">
        <f t="shared" si="0"/>
        <v>-12</v>
      </c>
      <c r="H9" s="16">
        <f t="shared" si="1"/>
        <v>-5062.799999999999</v>
      </c>
    </row>
    <row r="10" spans="1:8" ht="15">
      <c r="A10" s="28" t="s">
        <v>28</v>
      </c>
      <c r="B10" s="16">
        <v>717.59</v>
      </c>
      <c r="C10" s="17">
        <v>42764</v>
      </c>
      <c r="D10" s="17">
        <v>42745</v>
      </c>
      <c r="E10" s="17"/>
      <c r="F10" s="17"/>
      <c r="G10" s="1">
        <f t="shared" si="0"/>
        <v>-19</v>
      </c>
      <c r="H10" s="16">
        <f t="shared" si="1"/>
        <v>-13634.210000000001</v>
      </c>
    </row>
    <row r="11" spans="1:8" ht="15">
      <c r="A11" s="28" t="s">
        <v>29</v>
      </c>
      <c r="B11" s="16">
        <v>703.51</v>
      </c>
      <c r="C11" s="17">
        <v>42741</v>
      </c>
      <c r="D11" s="17">
        <v>42746</v>
      </c>
      <c r="E11" s="17"/>
      <c r="F11" s="17"/>
      <c r="G11" s="1">
        <f t="shared" si="0"/>
        <v>5</v>
      </c>
      <c r="H11" s="16">
        <f t="shared" si="1"/>
        <v>3517.55</v>
      </c>
    </row>
    <row r="12" spans="1:8" ht="15">
      <c r="A12" s="28" t="s">
        <v>30</v>
      </c>
      <c r="B12" s="16">
        <v>527.27</v>
      </c>
      <c r="C12" s="17">
        <v>42776</v>
      </c>
      <c r="D12" s="17">
        <v>42746</v>
      </c>
      <c r="E12" s="17"/>
      <c r="F12" s="17"/>
      <c r="G12" s="1">
        <f t="shared" si="0"/>
        <v>-30</v>
      </c>
      <c r="H12" s="16">
        <f t="shared" si="1"/>
        <v>-15818.099999999999</v>
      </c>
    </row>
    <row r="13" spans="1:8" ht="15">
      <c r="A13" s="28" t="s">
        <v>31</v>
      </c>
      <c r="B13" s="16">
        <v>163.93</v>
      </c>
      <c r="C13" s="17">
        <v>42659</v>
      </c>
      <c r="D13" s="17">
        <v>42760</v>
      </c>
      <c r="E13" s="17"/>
      <c r="F13" s="17"/>
      <c r="G13" s="1">
        <f t="shared" si="0"/>
        <v>101</v>
      </c>
      <c r="H13" s="16">
        <f t="shared" si="1"/>
        <v>16556.93</v>
      </c>
    </row>
    <row r="14" spans="1:8" ht="15">
      <c r="A14" s="28" t="s">
        <v>32</v>
      </c>
      <c r="B14" s="16">
        <v>285</v>
      </c>
      <c r="C14" s="17">
        <v>42795</v>
      </c>
      <c r="D14" s="17">
        <v>42773</v>
      </c>
      <c r="E14" s="17"/>
      <c r="F14" s="17"/>
      <c r="G14" s="1">
        <f t="shared" si="0"/>
        <v>-22</v>
      </c>
      <c r="H14" s="16">
        <f t="shared" si="1"/>
        <v>-6270</v>
      </c>
    </row>
    <row r="15" spans="1:8" ht="15">
      <c r="A15" s="28" t="s">
        <v>33</v>
      </c>
      <c r="B15" s="16">
        <v>32.89</v>
      </c>
      <c r="C15" s="17">
        <v>42795</v>
      </c>
      <c r="D15" s="17">
        <v>42773</v>
      </c>
      <c r="E15" s="17"/>
      <c r="F15" s="17"/>
      <c r="G15" s="1">
        <f t="shared" si="0"/>
        <v>-22</v>
      </c>
      <c r="H15" s="16">
        <f t="shared" si="1"/>
        <v>-723.58</v>
      </c>
    </row>
    <row r="16" spans="1:8" ht="15">
      <c r="A16" s="28" t="s">
        <v>34</v>
      </c>
      <c r="B16" s="16">
        <v>10097.18</v>
      </c>
      <c r="C16" s="17">
        <v>42792</v>
      </c>
      <c r="D16" s="17">
        <v>42773</v>
      </c>
      <c r="E16" s="17"/>
      <c r="F16" s="17"/>
      <c r="G16" s="1">
        <f t="shared" si="0"/>
        <v>-19</v>
      </c>
      <c r="H16" s="16">
        <f t="shared" si="1"/>
        <v>-191846.42</v>
      </c>
    </row>
    <row r="17" spans="1:8" ht="15">
      <c r="A17" s="28" t="s">
        <v>35</v>
      </c>
      <c r="B17" s="16">
        <v>819.67</v>
      </c>
      <c r="C17" s="17">
        <v>42809</v>
      </c>
      <c r="D17" s="17">
        <v>42779</v>
      </c>
      <c r="E17" s="17"/>
      <c r="F17" s="17"/>
      <c r="G17" s="1">
        <f t="shared" si="0"/>
        <v>-30</v>
      </c>
      <c r="H17" s="16">
        <f t="shared" si="1"/>
        <v>-24590.1</v>
      </c>
    </row>
    <row r="18" spans="1:8" ht="15">
      <c r="A18" s="28" t="s">
        <v>36</v>
      </c>
      <c r="B18" s="16">
        <v>39992.41</v>
      </c>
      <c r="C18" s="17">
        <v>42788</v>
      </c>
      <c r="D18" s="17">
        <v>42781</v>
      </c>
      <c r="E18" s="17"/>
      <c r="F18" s="17"/>
      <c r="G18" s="1">
        <f t="shared" si="0"/>
        <v>-7</v>
      </c>
      <c r="H18" s="16">
        <f t="shared" si="1"/>
        <v>-279946.87</v>
      </c>
    </row>
    <row r="19" spans="1:8" ht="15">
      <c r="A19" s="28" t="s">
        <v>37</v>
      </c>
      <c r="B19" s="16">
        <v>188.57</v>
      </c>
      <c r="C19" s="17">
        <v>42811</v>
      </c>
      <c r="D19" s="17">
        <v>42781</v>
      </c>
      <c r="E19" s="17"/>
      <c r="F19" s="17"/>
      <c r="G19" s="1">
        <f t="shared" si="0"/>
        <v>-30</v>
      </c>
      <c r="H19" s="16">
        <f t="shared" si="1"/>
        <v>-5657.099999999999</v>
      </c>
    </row>
    <row r="20" spans="1:8" ht="15">
      <c r="A20" s="28" t="s">
        <v>38</v>
      </c>
      <c r="B20" s="16">
        <v>250</v>
      </c>
      <c r="C20" s="17">
        <v>42813</v>
      </c>
      <c r="D20" s="17">
        <v>42790</v>
      </c>
      <c r="E20" s="17"/>
      <c r="F20" s="17"/>
      <c r="G20" s="1">
        <f t="shared" si="0"/>
        <v>-23</v>
      </c>
      <c r="H20" s="16">
        <f t="shared" si="1"/>
        <v>-5750</v>
      </c>
    </row>
    <row r="21" spans="1:8" ht="15">
      <c r="A21" s="28" t="s">
        <v>39</v>
      </c>
      <c r="B21" s="16">
        <v>140</v>
      </c>
      <c r="C21" s="17">
        <v>42818</v>
      </c>
      <c r="D21" s="17">
        <v>42790</v>
      </c>
      <c r="E21" s="17"/>
      <c r="F21" s="17"/>
      <c r="G21" s="1">
        <f t="shared" si="0"/>
        <v>-28</v>
      </c>
      <c r="H21" s="16">
        <f t="shared" si="1"/>
        <v>-3920</v>
      </c>
    </row>
    <row r="22" spans="1:8" ht="15">
      <c r="A22" s="28" t="s">
        <v>40</v>
      </c>
      <c r="B22" s="16">
        <v>1300</v>
      </c>
      <c r="C22" s="17">
        <v>42818</v>
      </c>
      <c r="D22" s="17">
        <v>42790</v>
      </c>
      <c r="E22" s="17"/>
      <c r="F22" s="17"/>
      <c r="G22" s="1">
        <f t="shared" si="0"/>
        <v>-28</v>
      </c>
      <c r="H22" s="16">
        <f t="shared" si="1"/>
        <v>-36400</v>
      </c>
    </row>
    <row r="23" spans="1:8" ht="15">
      <c r="A23" s="28" t="s">
        <v>41</v>
      </c>
      <c r="B23" s="16">
        <v>1225</v>
      </c>
      <c r="C23" s="17">
        <v>42818</v>
      </c>
      <c r="D23" s="17">
        <v>42790</v>
      </c>
      <c r="E23" s="17"/>
      <c r="F23" s="17"/>
      <c r="G23" s="1">
        <f t="shared" si="0"/>
        <v>-28</v>
      </c>
      <c r="H23" s="16">
        <f t="shared" si="1"/>
        <v>-34300</v>
      </c>
    </row>
    <row r="24" spans="1:8" ht="15">
      <c r="A24" s="28" t="s">
        <v>42</v>
      </c>
      <c r="B24" s="16">
        <v>104.44</v>
      </c>
      <c r="C24" s="17">
        <v>42819</v>
      </c>
      <c r="D24" s="17">
        <v>42790</v>
      </c>
      <c r="E24" s="17"/>
      <c r="F24" s="17"/>
      <c r="G24" s="1">
        <f t="shared" si="0"/>
        <v>-29</v>
      </c>
      <c r="H24" s="16">
        <f t="shared" si="1"/>
        <v>-3028.7599999999998</v>
      </c>
    </row>
    <row r="25" spans="1:8" ht="15">
      <c r="A25" s="28" t="s">
        <v>43</v>
      </c>
      <c r="B25" s="16">
        <v>10097.18</v>
      </c>
      <c r="C25" s="17">
        <v>42826</v>
      </c>
      <c r="D25" s="17">
        <v>42808</v>
      </c>
      <c r="E25" s="17"/>
      <c r="F25" s="17"/>
      <c r="G25" s="1">
        <f t="shared" si="0"/>
        <v>-18</v>
      </c>
      <c r="H25" s="16">
        <f t="shared" si="1"/>
        <v>-181749.24</v>
      </c>
    </row>
    <row r="26" spans="1:8" ht="15">
      <c r="A26" s="28" t="s">
        <v>44</v>
      </c>
      <c r="B26" s="16">
        <v>327.27</v>
      </c>
      <c r="C26" s="17">
        <v>42832</v>
      </c>
      <c r="D26" s="17">
        <v>42808</v>
      </c>
      <c r="E26" s="17"/>
      <c r="F26" s="17"/>
      <c r="G26" s="1">
        <f t="shared" si="0"/>
        <v>-24</v>
      </c>
      <c r="H26" s="16">
        <f t="shared" si="1"/>
        <v>-7854.48</v>
      </c>
    </row>
    <row r="27" spans="1:8" ht="15">
      <c r="A27" s="28"/>
      <c r="B27" s="16"/>
      <c r="C27" s="17"/>
      <c r="D27" s="17"/>
      <c r="E27" s="17"/>
      <c r="F27" s="17"/>
      <c r="G27" s="1">
        <f t="shared" si="0"/>
        <v>0</v>
      </c>
      <c r="H27" s="16">
        <f t="shared" si="1"/>
        <v>0</v>
      </c>
    </row>
    <row r="28" spans="1:8" ht="15">
      <c r="A28" s="28"/>
      <c r="B28" s="16"/>
      <c r="C28" s="17"/>
      <c r="D28" s="17"/>
      <c r="E28" s="17"/>
      <c r="F28" s="17"/>
      <c r="G28" s="1">
        <f t="shared" si="0"/>
        <v>0</v>
      </c>
      <c r="H28" s="16">
        <f t="shared" si="1"/>
        <v>0</v>
      </c>
    </row>
    <row r="29" spans="1:8" ht="15">
      <c r="A29" s="28"/>
      <c r="B29" s="16"/>
      <c r="C29" s="17"/>
      <c r="D29" s="17"/>
      <c r="E29" s="17"/>
      <c r="F29" s="17"/>
      <c r="G29" s="1">
        <f t="shared" si="0"/>
        <v>0</v>
      </c>
      <c r="H29" s="16">
        <f t="shared" si="1"/>
        <v>0</v>
      </c>
    </row>
    <row r="30" spans="1:8" ht="15">
      <c r="A30" s="28"/>
      <c r="B30" s="16"/>
      <c r="C30" s="17"/>
      <c r="D30" s="17"/>
      <c r="E30" s="17"/>
      <c r="F30" s="17"/>
      <c r="G30" s="1">
        <f t="shared" si="0"/>
        <v>0</v>
      </c>
      <c r="H30" s="16">
        <f t="shared" si="1"/>
        <v>0</v>
      </c>
    </row>
    <row r="31" spans="1:8" ht="15">
      <c r="A31" s="28"/>
      <c r="B31" s="16"/>
      <c r="C31" s="17"/>
      <c r="D31" s="17"/>
      <c r="E31" s="17"/>
      <c r="F31" s="17"/>
      <c r="G31" s="1">
        <f t="shared" si="0"/>
        <v>0</v>
      </c>
      <c r="H31" s="16">
        <f t="shared" si="1"/>
        <v>0</v>
      </c>
    </row>
    <row r="32" spans="1:8" ht="15">
      <c r="A32" s="28"/>
      <c r="B32" s="16"/>
      <c r="C32" s="17"/>
      <c r="D32" s="17"/>
      <c r="E32" s="17"/>
      <c r="F32" s="17"/>
      <c r="G32" s="1">
        <f t="shared" si="0"/>
        <v>0</v>
      </c>
      <c r="H32" s="16">
        <f t="shared" si="1"/>
        <v>0</v>
      </c>
    </row>
    <row r="33" spans="1:8" ht="15">
      <c r="A33" s="28"/>
      <c r="B33" s="16"/>
      <c r="C33" s="17"/>
      <c r="D33" s="17"/>
      <c r="E33" s="17"/>
      <c r="F33" s="17"/>
      <c r="G33" s="1">
        <f t="shared" si="0"/>
        <v>0</v>
      </c>
      <c r="H33" s="16">
        <f t="shared" si="1"/>
        <v>0</v>
      </c>
    </row>
    <row r="34" spans="1:8" ht="15">
      <c r="A34" s="28"/>
      <c r="B34" s="16"/>
      <c r="C34" s="17"/>
      <c r="D34" s="17"/>
      <c r="E34" s="17"/>
      <c r="F34" s="17"/>
      <c r="G34" s="1">
        <f t="shared" si="0"/>
        <v>0</v>
      </c>
      <c r="H34" s="16">
        <f t="shared" si="1"/>
        <v>0</v>
      </c>
    </row>
    <row r="35" spans="1:8" ht="15">
      <c r="A35" s="28"/>
      <c r="B35" s="16"/>
      <c r="C35" s="17"/>
      <c r="D35" s="17"/>
      <c r="E35" s="17"/>
      <c r="F35" s="17"/>
      <c r="G35" s="1">
        <f t="shared" si="0"/>
        <v>0</v>
      </c>
      <c r="H35" s="16">
        <f t="shared" si="1"/>
        <v>0</v>
      </c>
    </row>
    <row r="36" spans="1:8" ht="15">
      <c r="A36" s="28"/>
      <c r="B36" s="16"/>
      <c r="C36" s="17"/>
      <c r="D36" s="17"/>
      <c r="E36" s="17"/>
      <c r="F36" s="17"/>
      <c r="G36" s="1">
        <f t="shared" si="0"/>
        <v>0</v>
      </c>
      <c r="H36" s="16">
        <f t="shared" si="1"/>
        <v>0</v>
      </c>
    </row>
    <row r="37" spans="1:8" ht="15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 ht="15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 ht="15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 ht="1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93215.87000000001</v>
      </c>
      <c r="C1">
        <f>COUNTA(A4:A203)</f>
        <v>35</v>
      </c>
      <c r="G1" s="20">
        <f>IF(B1&lt;&gt;0,H1/B1,0)</f>
        <v>-21.79307429089059</v>
      </c>
      <c r="H1" s="19">
        <f>SUM(H4:H195)</f>
        <v>-2031460.3799999997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 t="s">
        <v>45</v>
      </c>
      <c r="B4" s="16">
        <v>10097.18</v>
      </c>
      <c r="C4" s="17">
        <v>42855</v>
      </c>
      <c r="D4" s="17">
        <v>42830</v>
      </c>
      <c r="E4" s="17"/>
      <c r="F4" s="17"/>
      <c r="G4" s="1">
        <f>D4-C4-(F4-E4)</f>
        <v>-25</v>
      </c>
      <c r="H4" s="16">
        <f>B4*G4</f>
        <v>-252429.5</v>
      </c>
    </row>
    <row r="5" spans="1:8" ht="15">
      <c r="A5" s="28" t="s">
        <v>46</v>
      </c>
      <c r="B5" s="16">
        <v>110</v>
      </c>
      <c r="C5" s="17">
        <v>42855</v>
      </c>
      <c r="D5" s="17">
        <v>42830</v>
      </c>
      <c r="E5" s="17"/>
      <c r="F5" s="17"/>
      <c r="G5" s="1">
        <f aca="true" t="shared" si="0" ref="G5:G68">D5-C5-(F5-E5)</f>
        <v>-25</v>
      </c>
      <c r="H5" s="16">
        <f aca="true" t="shared" si="1" ref="H5:H68">B5*G5</f>
        <v>-2750</v>
      </c>
    </row>
    <row r="6" spans="1:8" ht="15">
      <c r="A6" s="28" t="s">
        <v>47</v>
      </c>
      <c r="B6" s="16">
        <v>450</v>
      </c>
      <c r="C6" s="17">
        <v>42855</v>
      </c>
      <c r="D6" s="17">
        <v>42830</v>
      </c>
      <c r="E6" s="17"/>
      <c r="F6" s="17"/>
      <c r="G6" s="1">
        <f t="shared" si="0"/>
        <v>-25</v>
      </c>
      <c r="H6" s="16">
        <f t="shared" si="1"/>
        <v>-11250</v>
      </c>
    </row>
    <row r="7" spans="1:8" ht="15">
      <c r="A7" s="28" t="s">
        <v>48</v>
      </c>
      <c r="B7" s="16">
        <v>2609.09</v>
      </c>
      <c r="C7" s="17">
        <v>42858</v>
      </c>
      <c r="D7" s="17">
        <v>42830</v>
      </c>
      <c r="E7" s="17"/>
      <c r="F7" s="17"/>
      <c r="G7" s="1">
        <f t="shared" si="0"/>
        <v>-28</v>
      </c>
      <c r="H7" s="16">
        <f t="shared" si="1"/>
        <v>-73054.52</v>
      </c>
    </row>
    <row r="8" spans="1:8" ht="15">
      <c r="A8" s="28" t="s">
        <v>49</v>
      </c>
      <c r="B8" s="16">
        <v>169.47</v>
      </c>
      <c r="C8" s="17">
        <v>42862</v>
      </c>
      <c r="D8" s="17">
        <v>42835</v>
      </c>
      <c r="E8" s="17"/>
      <c r="F8" s="17"/>
      <c r="G8" s="1">
        <f t="shared" si="0"/>
        <v>-27</v>
      </c>
      <c r="H8" s="16">
        <f t="shared" si="1"/>
        <v>-4575.69</v>
      </c>
    </row>
    <row r="9" spans="1:8" ht="15">
      <c r="A9" s="28" t="s">
        <v>50</v>
      </c>
      <c r="B9" s="16">
        <v>150</v>
      </c>
      <c r="C9" s="17">
        <v>42862</v>
      </c>
      <c r="D9" s="17">
        <v>42835</v>
      </c>
      <c r="E9" s="17"/>
      <c r="F9" s="17"/>
      <c r="G9" s="1">
        <f t="shared" si="0"/>
        <v>-27</v>
      </c>
      <c r="H9" s="16">
        <f t="shared" si="1"/>
        <v>-4050</v>
      </c>
    </row>
    <row r="10" spans="1:8" ht="15">
      <c r="A10" s="28" t="s">
        <v>51</v>
      </c>
      <c r="B10" s="16">
        <v>1505</v>
      </c>
      <c r="C10" s="17">
        <v>42862</v>
      </c>
      <c r="D10" s="17">
        <v>42835</v>
      </c>
      <c r="E10" s="17"/>
      <c r="F10" s="17"/>
      <c r="G10" s="1">
        <f t="shared" si="0"/>
        <v>-27</v>
      </c>
      <c r="H10" s="16">
        <f t="shared" si="1"/>
        <v>-40635</v>
      </c>
    </row>
    <row r="11" spans="1:8" ht="15">
      <c r="A11" s="28" t="s">
        <v>52</v>
      </c>
      <c r="B11" s="16">
        <v>19275</v>
      </c>
      <c r="C11" s="17">
        <v>42846</v>
      </c>
      <c r="D11" s="17">
        <v>42844</v>
      </c>
      <c r="E11" s="17"/>
      <c r="F11" s="17"/>
      <c r="G11" s="1">
        <f t="shared" si="0"/>
        <v>-2</v>
      </c>
      <c r="H11" s="16">
        <f t="shared" si="1"/>
        <v>-38550</v>
      </c>
    </row>
    <row r="12" spans="1:8" ht="15">
      <c r="A12" s="28" t="s">
        <v>53</v>
      </c>
      <c r="B12" s="16">
        <v>426.23</v>
      </c>
      <c r="C12" s="17">
        <v>42862</v>
      </c>
      <c r="D12" s="17">
        <v>42844</v>
      </c>
      <c r="E12" s="17"/>
      <c r="F12" s="17"/>
      <c r="G12" s="1">
        <f t="shared" si="0"/>
        <v>-18</v>
      </c>
      <c r="H12" s="16">
        <f t="shared" si="1"/>
        <v>-7672.14</v>
      </c>
    </row>
    <row r="13" spans="1:8" ht="15">
      <c r="A13" s="28" t="s">
        <v>54</v>
      </c>
      <c r="B13" s="16">
        <v>57.05</v>
      </c>
      <c r="C13" s="17">
        <v>42868</v>
      </c>
      <c r="D13" s="17">
        <v>42844</v>
      </c>
      <c r="E13" s="17"/>
      <c r="F13" s="17"/>
      <c r="G13" s="1">
        <f t="shared" si="0"/>
        <v>-24</v>
      </c>
      <c r="H13" s="16">
        <f t="shared" si="1"/>
        <v>-1369.1999999999998</v>
      </c>
    </row>
    <row r="14" spans="1:8" ht="15">
      <c r="A14" s="28" t="s">
        <v>55</v>
      </c>
      <c r="B14" s="16">
        <v>192.5</v>
      </c>
      <c r="C14" s="17">
        <v>42874</v>
      </c>
      <c r="D14" s="17">
        <v>42844</v>
      </c>
      <c r="E14" s="17"/>
      <c r="F14" s="17"/>
      <c r="G14" s="1">
        <f t="shared" si="0"/>
        <v>-30</v>
      </c>
      <c r="H14" s="16">
        <f t="shared" si="1"/>
        <v>-5775</v>
      </c>
    </row>
    <row r="15" spans="1:8" ht="15">
      <c r="A15" s="28" t="s">
        <v>56</v>
      </c>
      <c r="B15" s="16">
        <v>4284</v>
      </c>
      <c r="C15" s="17">
        <v>42881</v>
      </c>
      <c r="D15" s="17">
        <v>42851</v>
      </c>
      <c r="E15" s="17"/>
      <c r="F15" s="17"/>
      <c r="G15" s="1">
        <f t="shared" si="0"/>
        <v>-30</v>
      </c>
      <c r="H15" s="16">
        <f t="shared" si="1"/>
        <v>-128520</v>
      </c>
    </row>
    <row r="16" spans="1:8" ht="15">
      <c r="A16" s="28" t="s">
        <v>57</v>
      </c>
      <c r="B16" s="16">
        <v>10097.18</v>
      </c>
      <c r="C16" s="17">
        <v>42883</v>
      </c>
      <c r="D16" s="17">
        <v>42857</v>
      </c>
      <c r="E16" s="17"/>
      <c r="F16" s="17"/>
      <c r="G16" s="1">
        <f t="shared" si="0"/>
        <v>-26</v>
      </c>
      <c r="H16" s="16">
        <f t="shared" si="1"/>
        <v>-262526.68</v>
      </c>
    </row>
    <row r="17" spans="1:8" ht="15">
      <c r="A17" s="28" t="s">
        <v>58</v>
      </c>
      <c r="B17" s="16">
        <v>205.64</v>
      </c>
      <c r="C17" s="17">
        <v>42888</v>
      </c>
      <c r="D17" s="17">
        <v>42865</v>
      </c>
      <c r="E17" s="17"/>
      <c r="F17" s="17"/>
      <c r="G17" s="1">
        <f t="shared" si="0"/>
        <v>-23</v>
      </c>
      <c r="H17" s="16">
        <f t="shared" si="1"/>
        <v>-4729.719999999999</v>
      </c>
    </row>
    <row r="18" spans="1:8" ht="15">
      <c r="A18" s="28" t="s">
        <v>59</v>
      </c>
      <c r="B18" s="16">
        <v>241.22</v>
      </c>
      <c r="C18" s="17">
        <v>42895</v>
      </c>
      <c r="D18" s="17">
        <v>42865</v>
      </c>
      <c r="E18" s="17"/>
      <c r="F18" s="17"/>
      <c r="G18" s="1">
        <f t="shared" si="0"/>
        <v>-30</v>
      </c>
      <c r="H18" s="16">
        <f t="shared" si="1"/>
        <v>-7236.6</v>
      </c>
    </row>
    <row r="19" spans="1:8" ht="15">
      <c r="A19" s="28" t="s">
        <v>60</v>
      </c>
      <c r="B19" s="16">
        <v>1227.27</v>
      </c>
      <c r="C19" s="17">
        <v>42901</v>
      </c>
      <c r="D19" s="17">
        <v>42878</v>
      </c>
      <c r="E19" s="17"/>
      <c r="F19" s="17"/>
      <c r="G19" s="1">
        <f t="shared" si="0"/>
        <v>-23</v>
      </c>
      <c r="H19" s="16">
        <f t="shared" si="1"/>
        <v>-28227.21</v>
      </c>
    </row>
    <row r="20" spans="1:8" ht="15">
      <c r="A20" s="28" t="s">
        <v>61</v>
      </c>
      <c r="B20" s="16">
        <v>285</v>
      </c>
      <c r="C20" s="17">
        <v>42896</v>
      </c>
      <c r="D20" s="17">
        <v>42878</v>
      </c>
      <c r="E20" s="17"/>
      <c r="F20" s="17"/>
      <c r="G20" s="1">
        <f t="shared" si="0"/>
        <v>-18</v>
      </c>
      <c r="H20" s="16">
        <f t="shared" si="1"/>
        <v>-5130</v>
      </c>
    </row>
    <row r="21" spans="1:8" ht="15">
      <c r="A21" s="28" t="s">
        <v>62</v>
      </c>
      <c r="B21" s="16">
        <v>9996</v>
      </c>
      <c r="C21" s="17">
        <v>42907</v>
      </c>
      <c r="D21" s="17">
        <v>42878</v>
      </c>
      <c r="E21" s="17"/>
      <c r="F21" s="17"/>
      <c r="G21" s="1">
        <f t="shared" si="0"/>
        <v>-29</v>
      </c>
      <c r="H21" s="16">
        <f t="shared" si="1"/>
        <v>-289884</v>
      </c>
    </row>
    <row r="22" spans="1:8" ht="15">
      <c r="A22" s="28" t="s">
        <v>63</v>
      </c>
      <c r="B22" s="16">
        <v>434.55</v>
      </c>
      <c r="C22" s="17">
        <v>42907</v>
      </c>
      <c r="D22" s="17">
        <v>42878</v>
      </c>
      <c r="E22" s="17"/>
      <c r="F22" s="17"/>
      <c r="G22" s="1">
        <f t="shared" si="0"/>
        <v>-29</v>
      </c>
      <c r="H22" s="16">
        <f t="shared" si="1"/>
        <v>-12601.95</v>
      </c>
    </row>
    <row r="23" spans="1:8" ht="15">
      <c r="A23" s="28" t="s">
        <v>64</v>
      </c>
      <c r="B23" s="16">
        <v>185.67</v>
      </c>
      <c r="C23" s="17">
        <v>42909</v>
      </c>
      <c r="D23" s="17">
        <v>42881</v>
      </c>
      <c r="E23" s="17"/>
      <c r="F23" s="17"/>
      <c r="G23" s="1">
        <f t="shared" si="0"/>
        <v>-28</v>
      </c>
      <c r="H23" s="16">
        <f t="shared" si="1"/>
        <v>-5198.759999999999</v>
      </c>
    </row>
    <row r="24" spans="1:8" ht="15">
      <c r="A24" s="28" t="s">
        <v>65</v>
      </c>
      <c r="B24" s="16">
        <v>10097.18</v>
      </c>
      <c r="C24" s="17">
        <v>42911</v>
      </c>
      <c r="D24" s="17">
        <v>42887</v>
      </c>
      <c r="E24" s="17"/>
      <c r="F24" s="17"/>
      <c r="G24" s="1">
        <f t="shared" si="0"/>
        <v>-24</v>
      </c>
      <c r="H24" s="16">
        <f t="shared" si="1"/>
        <v>-242332.32</v>
      </c>
    </row>
    <row r="25" spans="1:8" ht="15">
      <c r="A25" s="28" t="s">
        <v>66</v>
      </c>
      <c r="B25" s="16">
        <v>650</v>
      </c>
      <c r="C25" s="17">
        <v>42909</v>
      </c>
      <c r="D25" s="17">
        <v>42887</v>
      </c>
      <c r="E25" s="17"/>
      <c r="F25" s="17"/>
      <c r="G25" s="1">
        <f t="shared" si="0"/>
        <v>-22</v>
      </c>
      <c r="H25" s="16">
        <f t="shared" si="1"/>
        <v>-14300</v>
      </c>
    </row>
    <row r="26" spans="1:8" ht="15">
      <c r="A26" s="28" t="s">
        <v>67</v>
      </c>
      <c r="B26" s="16">
        <v>1318</v>
      </c>
      <c r="C26" s="17">
        <v>42914</v>
      </c>
      <c r="D26" s="17">
        <v>42887</v>
      </c>
      <c r="E26" s="17"/>
      <c r="F26" s="17"/>
      <c r="G26" s="1">
        <f t="shared" si="0"/>
        <v>-27</v>
      </c>
      <c r="H26" s="16">
        <f t="shared" si="1"/>
        <v>-35586</v>
      </c>
    </row>
    <row r="27" spans="1:8" ht="15">
      <c r="A27" s="28" t="s">
        <v>68</v>
      </c>
      <c r="B27" s="16">
        <v>292.56</v>
      </c>
      <c r="C27" s="17">
        <v>42917</v>
      </c>
      <c r="D27" s="17">
        <v>42887</v>
      </c>
      <c r="E27" s="17"/>
      <c r="F27" s="17"/>
      <c r="G27" s="1">
        <f t="shared" si="0"/>
        <v>-30</v>
      </c>
      <c r="H27" s="16">
        <f t="shared" si="1"/>
        <v>-8776.8</v>
      </c>
    </row>
    <row r="28" spans="1:8" ht="15">
      <c r="A28" s="28" t="s">
        <v>69</v>
      </c>
      <c r="B28" s="16">
        <v>4536</v>
      </c>
      <c r="C28" s="17">
        <v>42924</v>
      </c>
      <c r="D28" s="17">
        <v>42898</v>
      </c>
      <c r="E28" s="17"/>
      <c r="F28" s="17"/>
      <c r="G28" s="1">
        <f t="shared" si="0"/>
        <v>-26</v>
      </c>
      <c r="H28" s="16">
        <f t="shared" si="1"/>
        <v>-117936</v>
      </c>
    </row>
    <row r="29" spans="1:8" ht="15">
      <c r="A29" s="28" t="s">
        <v>70</v>
      </c>
      <c r="B29" s="16">
        <v>772.73</v>
      </c>
      <c r="C29" s="17">
        <v>42928</v>
      </c>
      <c r="D29" s="17">
        <v>42898</v>
      </c>
      <c r="E29" s="17"/>
      <c r="F29" s="17"/>
      <c r="G29" s="1">
        <f t="shared" si="0"/>
        <v>-30</v>
      </c>
      <c r="H29" s="16">
        <f t="shared" si="1"/>
        <v>-23181.9</v>
      </c>
    </row>
    <row r="30" spans="1:8" ht="15">
      <c r="A30" s="28" t="s">
        <v>71</v>
      </c>
      <c r="B30" s="16">
        <v>800</v>
      </c>
      <c r="C30" s="17">
        <v>42929</v>
      </c>
      <c r="D30" s="17">
        <v>42899</v>
      </c>
      <c r="E30" s="17"/>
      <c r="F30" s="17"/>
      <c r="G30" s="1">
        <f t="shared" si="0"/>
        <v>-30</v>
      </c>
      <c r="H30" s="16">
        <f t="shared" si="1"/>
        <v>-24000</v>
      </c>
    </row>
    <row r="31" spans="1:8" ht="15">
      <c r="A31" s="28" t="s">
        <v>72</v>
      </c>
      <c r="B31" s="16">
        <v>742.21</v>
      </c>
      <c r="C31" s="17">
        <v>42929</v>
      </c>
      <c r="D31" s="17">
        <v>42899</v>
      </c>
      <c r="E31" s="17"/>
      <c r="F31" s="17"/>
      <c r="G31" s="1">
        <f t="shared" si="0"/>
        <v>-30</v>
      </c>
      <c r="H31" s="16">
        <f t="shared" si="1"/>
        <v>-22266.300000000003</v>
      </c>
    </row>
    <row r="32" spans="1:8" ht="15">
      <c r="A32" s="28" t="s">
        <v>73</v>
      </c>
      <c r="B32" s="16">
        <v>300</v>
      </c>
      <c r="C32" s="17">
        <v>42929</v>
      </c>
      <c r="D32" s="17">
        <v>42900</v>
      </c>
      <c r="E32" s="17"/>
      <c r="F32" s="17"/>
      <c r="G32" s="1">
        <f t="shared" si="0"/>
        <v>-29</v>
      </c>
      <c r="H32" s="16">
        <f t="shared" si="1"/>
        <v>-8700</v>
      </c>
    </row>
    <row r="33" spans="1:8" ht="15">
      <c r="A33" s="28" t="s">
        <v>74</v>
      </c>
      <c r="B33" s="16">
        <v>54.05</v>
      </c>
      <c r="C33" s="17">
        <v>42929</v>
      </c>
      <c r="D33" s="17">
        <v>42900</v>
      </c>
      <c r="E33" s="17"/>
      <c r="F33" s="17"/>
      <c r="G33" s="1">
        <f t="shared" si="0"/>
        <v>-29</v>
      </c>
      <c r="H33" s="16">
        <f t="shared" si="1"/>
        <v>-1567.4499999999998</v>
      </c>
    </row>
    <row r="34" spans="1:8" ht="15">
      <c r="A34" s="28" t="s">
        <v>75</v>
      </c>
      <c r="B34" s="16">
        <v>999.75</v>
      </c>
      <c r="C34" s="17">
        <v>42935</v>
      </c>
      <c r="D34" s="17">
        <v>42907</v>
      </c>
      <c r="E34" s="17"/>
      <c r="F34" s="17"/>
      <c r="G34" s="1">
        <f t="shared" si="0"/>
        <v>-28</v>
      </c>
      <c r="H34" s="16">
        <f t="shared" si="1"/>
        <v>-27993</v>
      </c>
    </row>
    <row r="35" spans="1:8" ht="15">
      <c r="A35" s="28" t="s">
        <v>76</v>
      </c>
      <c r="B35" s="16">
        <v>203.98</v>
      </c>
      <c r="C35" s="17">
        <v>42935</v>
      </c>
      <c r="D35" s="17">
        <v>42907</v>
      </c>
      <c r="E35" s="17"/>
      <c r="F35" s="17"/>
      <c r="G35" s="1">
        <f t="shared" si="0"/>
        <v>-28</v>
      </c>
      <c r="H35" s="16">
        <f t="shared" si="1"/>
        <v>-5711.44</v>
      </c>
    </row>
    <row r="36" spans="1:8" ht="15">
      <c r="A36" s="28" t="s">
        <v>77</v>
      </c>
      <c r="B36" s="16">
        <v>199.2</v>
      </c>
      <c r="C36" s="17">
        <v>42942</v>
      </c>
      <c r="D36" s="17">
        <v>42915</v>
      </c>
      <c r="E36" s="17"/>
      <c r="F36" s="17"/>
      <c r="G36" s="1">
        <f t="shared" si="0"/>
        <v>-27</v>
      </c>
      <c r="H36" s="16">
        <f t="shared" si="1"/>
        <v>-5378.4</v>
      </c>
    </row>
    <row r="37" spans="1:8" ht="15">
      <c r="A37" s="28" t="s">
        <v>78</v>
      </c>
      <c r="B37" s="16">
        <v>155</v>
      </c>
      <c r="C37" s="17">
        <v>42945</v>
      </c>
      <c r="D37" s="17">
        <v>42915</v>
      </c>
      <c r="E37" s="17"/>
      <c r="F37" s="17"/>
      <c r="G37" s="1">
        <f t="shared" si="0"/>
        <v>-30</v>
      </c>
      <c r="H37" s="16">
        <f t="shared" si="1"/>
        <v>-4650</v>
      </c>
    </row>
    <row r="38" spans="1:8" ht="15">
      <c r="A38" s="28" t="s">
        <v>79</v>
      </c>
      <c r="B38" s="16">
        <v>10097.16</v>
      </c>
      <c r="C38" s="17">
        <v>42945</v>
      </c>
      <c r="D38" s="17">
        <v>42915</v>
      </c>
      <c r="E38" s="17"/>
      <c r="F38" s="17"/>
      <c r="G38" s="1">
        <f t="shared" si="0"/>
        <v>-30</v>
      </c>
      <c r="H38" s="16">
        <f t="shared" si="1"/>
        <v>-302914.8</v>
      </c>
    </row>
    <row r="39" spans="1:8" ht="15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 ht="1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164597.38000000003</v>
      </c>
      <c r="C1">
        <f>COUNTA(A4:A203)</f>
        <v>12</v>
      </c>
      <c r="G1" s="20">
        <f>IF(B1&lt;&gt;0,H1/B1,0)</f>
        <v>16.012362590461642</v>
      </c>
      <c r="H1" s="19">
        <f>SUM(H4:H195)</f>
        <v>2635592.9299999997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 t="s">
        <v>80</v>
      </c>
      <c r="B4" s="16">
        <v>204.92</v>
      </c>
      <c r="C4" s="17">
        <v>42950</v>
      </c>
      <c r="D4" s="17">
        <v>42920</v>
      </c>
      <c r="E4" s="17"/>
      <c r="F4" s="17"/>
      <c r="G4" s="1">
        <f>D4-C4-(F4-E4)</f>
        <v>-30</v>
      </c>
      <c r="H4" s="16">
        <f>B4*G4</f>
        <v>-6147.599999999999</v>
      </c>
    </row>
    <row r="5" spans="1:8" ht="15">
      <c r="A5" s="28" t="s">
        <v>81</v>
      </c>
      <c r="B5" s="16">
        <v>56.76</v>
      </c>
      <c r="C5" s="17">
        <v>42964</v>
      </c>
      <c r="D5" s="17">
        <v>42934</v>
      </c>
      <c r="E5" s="17"/>
      <c r="F5" s="17"/>
      <c r="G5" s="1">
        <f aca="true" t="shared" si="0" ref="G5:G68">D5-C5-(F5-E5)</f>
        <v>-30</v>
      </c>
      <c r="H5" s="16">
        <f aca="true" t="shared" si="1" ref="H5:H68">B5*G5</f>
        <v>-1702.8</v>
      </c>
    </row>
    <row r="6" spans="1:8" ht="15">
      <c r="A6" s="28" t="s">
        <v>82</v>
      </c>
      <c r="B6" s="16">
        <v>40983.61</v>
      </c>
      <c r="C6" s="17">
        <v>42946</v>
      </c>
      <c r="D6" s="17">
        <v>42975</v>
      </c>
      <c r="E6" s="17"/>
      <c r="F6" s="17"/>
      <c r="G6" s="1">
        <f t="shared" si="0"/>
        <v>29</v>
      </c>
      <c r="H6" s="16">
        <f t="shared" si="1"/>
        <v>1188524.69</v>
      </c>
    </row>
    <row r="7" spans="1:8" ht="15">
      <c r="A7" s="28" t="s">
        <v>83</v>
      </c>
      <c r="B7" s="16">
        <v>39992.41</v>
      </c>
      <c r="C7" s="17">
        <v>42946</v>
      </c>
      <c r="D7" s="17">
        <v>42975</v>
      </c>
      <c r="E7" s="17"/>
      <c r="F7" s="17"/>
      <c r="G7" s="1">
        <f t="shared" si="0"/>
        <v>29</v>
      </c>
      <c r="H7" s="16">
        <f t="shared" si="1"/>
        <v>1159779.8900000001</v>
      </c>
    </row>
    <row r="8" spans="1:8" ht="15">
      <c r="A8" s="28" t="s">
        <v>84</v>
      </c>
      <c r="B8" s="16">
        <v>40983.61</v>
      </c>
      <c r="C8" s="17">
        <v>42977</v>
      </c>
      <c r="D8" s="17">
        <v>42992</v>
      </c>
      <c r="E8" s="17"/>
      <c r="F8" s="17"/>
      <c r="G8" s="1">
        <f t="shared" si="0"/>
        <v>15</v>
      </c>
      <c r="H8" s="16">
        <f t="shared" si="1"/>
        <v>614754.15</v>
      </c>
    </row>
    <row r="9" spans="1:8" ht="15">
      <c r="A9" s="28" t="s">
        <v>85</v>
      </c>
      <c r="B9" s="16">
        <v>39344.26</v>
      </c>
      <c r="C9" s="17">
        <v>42998</v>
      </c>
      <c r="D9" s="17">
        <v>42992</v>
      </c>
      <c r="E9" s="17"/>
      <c r="F9" s="17"/>
      <c r="G9" s="1">
        <f t="shared" si="0"/>
        <v>-6</v>
      </c>
      <c r="H9" s="16">
        <f t="shared" si="1"/>
        <v>-236065.56</v>
      </c>
    </row>
    <row r="10" spans="1:8" ht="15">
      <c r="A10" s="28" t="s">
        <v>86</v>
      </c>
      <c r="B10" s="16">
        <v>285</v>
      </c>
      <c r="C10" s="17">
        <v>42998</v>
      </c>
      <c r="D10" s="17">
        <v>42992</v>
      </c>
      <c r="E10" s="17"/>
      <c r="F10" s="17"/>
      <c r="G10" s="1">
        <f t="shared" si="0"/>
        <v>-6</v>
      </c>
      <c r="H10" s="16">
        <f t="shared" si="1"/>
        <v>-1710</v>
      </c>
    </row>
    <row r="11" spans="1:8" ht="15">
      <c r="A11" s="28" t="s">
        <v>87</v>
      </c>
      <c r="B11" s="16">
        <v>43.42</v>
      </c>
      <c r="C11" s="17">
        <v>43009</v>
      </c>
      <c r="D11" s="17">
        <v>42992</v>
      </c>
      <c r="E11" s="17"/>
      <c r="F11" s="17"/>
      <c r="G11" s="1">
        <f t="shared" si="0"/>
        <v>-17</v>
      </c>
      <c r="H11" s="16">
        <f t="shared" si="1"/>
        <v>-738.14</v>
      </c>
    </row>
    <row r="12" spans="1:8" ht="15">
      <c r="A12" s="28" t="s">
        <v>88</v>
      </c>
      <c r="B12" s="16">
        <v>461</v>
      </c>
      <c r="C12" s="17">
        <v>43034</v>
      </c>
      <c r="D12" s="17">
        <v>43004</v>
      </c>
      <c r="E12" s="17"/>
      <c r="F12" s="17"/>
      <c r="G12" s="1">
        <f t="shared" si="0"/>
        <v>-30</v>
      </c>
      <c r="H12" s="16">
        <f t="shared" si="1"/>
        <v>-13830</v>
      </c>
    </row>
    <row r="13" spans="1:8" ht="15">
      <c r="A13" s="28" t="s">
        <v>89</v>
      </c>
      <c r="B13" s="16">
        <v>400</v>
      </c>
      <c r="C13" s="17">
        <v>43034</v>
      </c>
      <c r="D13" s="17">
        <v>43004</v>
      </c>
      <c r="E13" s="17"/>
      <c r="F13" s="17"/>
      <c r="G13" s="1">
        <f t="shared" si="0"/>
        <v>-30</v>
      </c>
      <c r="H13" s="16">
        <f t="shared" si="1"/>
        <v>-12000</v>
      </c>
    </row>
    <row r="14" spans="1:8" ht="15">
      <c r="A14" s="28" t="s">
        <v>90</v>
      </c>
      <c r="B14" s="16">
        <v>203.04</v>
      </c>
      <c r="C14" s="17">
        <v>43034</v>
      </c>
      <c r="D14" s="17">
        <v>43004</v>
      </c>
      <c r="E14" s="17"/>
      <c r="F14" s="17"/>
      <c r="G14" s="1">
        <f t="shared" si="0"/>
        <v>-30</v>
      </c>
      <c r="H14" s="16">
        <f t="shared" si="1"/>
        <v>-6091.2</v>
      </c>
    </row>
    <row r="15" spans="1:8" ht="15">
      <c r="A15" s="28" t="s">
        <v>91</v>
      </c>
      <c r="B15" s="16">
        <v>1639.35</v>
      </c>
      <c r="C15" s="17">
        <v>43034</v>
      </c>
      <c r="D15" s="17">
        <v>43004</v>
      </c>
      <c r="E15" s="17"/>
      <c r="F15" s="17"/>
      <c r="G15" s="1">
        <f t="shared" si="0"/>
        <v>-30</v>
      </c>
      <c r="H15" s="16">
        <f t="shared" si="1"/>
        <v>-49180.5</v>
      </c>
    </row>
    <row r="16" spans="1:8" ht="15">
      <c r="A16" s="28"/>
      <c r="B16" s="16"/>
      <c r="C16" s="17"/>
      <c r="D16" s="17"/>
      <c r="E16" s="17"/>
      <c r="F16" s="17"/>
      <c r="G16" s="1">
        <f t="shared" si="0"/>
        <v>0</v>
      </c>
      <c r="H16" s="16">
        <f t="shared" si="1"/>
        <v>0</v>
      </c>
    </row>
    <row r="17" spans="1:8" ht="15">
      <c r="A17" s="28"/>
      <c r="B17" s="16"/>
      <c r="C17" s="17"/>
      <c r="D17" s="17"/>
      <c r="E17" s="17"/>
      <c r="F17" s="17"/>
      <c r="G17" s="1">
        <f t="shared" si="0"/>
        <v>0</v>
      </c>
      <c r="H17" s="16">
        <f t="shared" si="1"/>
        <v>0</v>
      </c>
    </row>
    <row r="18" spans="1:8" ht="15">
      <c r="A18" s="28"/>
      <c r="B18" s="16"/>
      <c r="C18" s="17"/>
      <c r="D18" s="17"/>
      <c r="E18" s="17"/>
      <c r="F18" s="17"/>
      <c r="G18" s="1">
        <f t="shared" si="0"/>
        <v>0</v>
      </c>
      <c r="H18" s="16">
        <f t="shared" si="1"/>
        <v>0</v>
      </c>
    </row>
    <row r="19" spans="1:8" ht="15">
      <c r="A19" s="28"/>
      <c r="B19" s="16"/>
      <c r="C19" s="17"/>
      <c r="D19" s="17"/>
      <c r="E19" s="17"/>
      <c r="F19" s="17"/>
      <c r="G19" s="1">
        <f t="shared" si="0"/>
        <v>0</v>
      </c>
      <c r="H19" s="16">
        <f t="shared" si="1"/>
        <v>0</v>
      </c>
    </row>
    <row r="20" spans="1:8" ht="15">
      <c r="A20" s="28"/>
      <c r="B20" s="16"/>
      <c r="C20" s="17"/>
      <c r="D20" s="17"/>
      <c r="E20" s="17"/>
      <c r="F20" s="17"/>
      <c r="G20" s="1">
        <f t="shared" si="0"/>
        <v>0</v>
      </c>
      <c r="H20" s="16">
        <f t="shared" si="1"/>
        <v>0</v>
      </c>
    </row>
    <row r="21" spans="1:8" ht="15">
      <c r="A21" s="28"/>
      <c r="B21" s="16"/>
      <c r="C21" s="17"/>
      <c r="D21" s="17"/>
      <c r="E21" s="17"/>
      <c r="F21" s="17"/>
      <c r="G21" s="1">
        <f t="shared" si="0"/>
        <v>0</v>
      </c>
      <c r="H21" s="16">
        <f t="shared" si="1"/>
        <v>0</v>
      </c>
    </row>
    <row r="22" spans="1:8" ht="15">
      <c r="A22" s="28"/>
      <c r="B22" s="16"/>
      <c r="C22" s="17"/>
      <c r="D22" s="17"/>
      <c r="E22" s="17"/>
      <c r="F22" s="17"/>
      <c r="G22" s="1">
        <f t="shared" si="0"/>
        <v>0</v>
      </c>
      <c r="H22" s="16">
        <f t="shared" si="1"/>
        <v>0</v>
      </c>
    </row>
    <row r="23" spans="1:8" ht="15">
      <c r="A23" s="28"/>
      <c r="B23" s="16"/>
      <c r="C23" s="17"/>
      <c r="D23" s="17"/>
      <c r="E23" s="17"/>
      <c r="F23" s="17"/>
      <c r="G23" s="1">
        <f t="shared" si="0"/>
        <v>0</v>
      </c>
      <c r="H23" s="16">
        <f t="shared" si="1"/>
        <v>0</v>
      </c>
    </row>
    <row r="24" spans="1:8" ht="15">
      <c r="A24" s="28"/>
      <c r="B24" s="16"/>
      <c r="C24" s="17"/>
      <c r="D24" s="17"/>
      <c r="E24" s="17"/>
      <c r="F24" s="17"/>
      <c r="G24" s="1">
        <f t="shared" si="0"/>
        <v>0</v>
      </c>
      <c r="H24" s="16">
        <f t="shared" si="1"/>
        <v>0</v>
      </c>
    </row>
    <row r="25" spans="1:8" ht="15">
      <c r="A25" s="28"/>
      <c r="B25" s="16"/>
      <c r="C25" s="17"/>
      <c r="D25" s="17"/>
      <c r="E25" s="17"/>
      <c r="F25" s="17"/>
      <c r="G25" s="1">
        <f t="shared" si="0"/>
        <v>0</v>
      </c>
      <c r="H25" s="16">
        <f t="shared" si="1"/>
        <v>0</v>
      </c>
    </row>
    <row r="26" spans="1:8" ht="15">
      <c r="A26" s="28"/>
      <c r="B26" s="16"/>
      <c r="C26" s="17"/>
      <c r="D26" s="17"/>
      <c r="E26" s="17"/>
      <c r="F26" s="17"/>
      <c r="G26" s="1">
        <f t="shared" si="0"/>
        <v>0</v>
      </c>
      <c r="H26" s="16">
        <f t="shared" si="1"/>
        <v>0</v>
      </c>
    </row>
    <row r="27" spans="1:8" ht="15">
      <c r="A27" s="28"/>
      <c r="B27" s="16"/>
      <c r="C27" s="17"/>
      <c r="D27" s="17"/>
      <c r="E27" s="17"/>
      <c r="F27" s="17"/>
      <c r="G27" s="1">
        <f t="shared" si="0"/>
        <v>0</v>
      </c>
      <c r="H27" s="16">
        <f t="shared" si="1"/>
        <v>0</v>
      </c>
    </row>
    <row r="28" spans="1:8" ht="15">
      <c r="A28" s="28"/>
      <c r="B28" s="16"/>
      <c r="C28" s="17"/>
      <c r="D28" s="17"/>
      <c r="E28" s="17"/>
      <c r="F28" s="17"/>
      <c r="G28" s="1">
        <f t="shared" si="0"/>
        <v>0</v>
      </c>
      <c r="H28" s="16">
        <f t="shared" si="1"/>
        <v>0</v>
      </c>
    </row>
    <row r="29" spans="1:8" ht="15">
      <c r="A29" s="28"/>
      <c r="B29" s="16"/>
      <c r="C29" s="17"/>
      <c r="D29" s="17"/>
      <c r="E29" s="17"/>
      <c r="F29" s="17"/>
      <c r="G29" s="1">
        <f t="shared" si="0"/>
        <v>0</v>
      </c>
      <c r="H29" s="16">
        <f t="shared" si="1"/>
        <v>0</v>
      </c>
    </row>
    <row r="30" spans="1:8" ht="15">
      <c r="A30" s="28"/>
      <c r="B30" s="16"/>
      <c r="C30" s="17"/>
      <c r="D30" s="17"/>
      <c r="E30" s="17"/>
      <c r="F30" s="17"/>
      <c r="G30" s="1">
        <f t="shared" si="0"/>
        <v>0</v>
      </c>
      <c r="H30" s="16">
        <f t="shared" si="1"/>
        <v>0</v>
      </c>
    </row>
    <row r="31" spans="1:8" ht="15">
      <c r="A31" s="28"/>
      <c r="B31" s="16"/>
      <c r="C31" s="17"/>
      <c r="D31" s="17"/>
      <c r="E31" s="17"/>
      <c r="F31" s="17"/>
      <c r="G31" s="1">
        <f t="shared" si="0"/>
        <v>0</v>
      </c>
      <c r="H31" s="16">
        <f t="shared" si="1"/>
        <v>0</v>
      </c>
    </row>
    <row r="32" spans="1:8" ht="15">
      <c r="A32" s="28"/>
      <c r="B32" s="16"/>
      <c r="C32" s="17"/>
      <c r="D32" s="17"/>
      <c r="E32" s="17"/>
      <c r="F32" s="17"/>
      <c r="G32" s="1">
        <f t="shared" si="0"/>
        <v>0</v>
      </c>
      <c r="H32" s="16">
        <f t="shared" si="1"/>
        <v>0</v>
      </c>
    </row>
    <row r="33" spans="1:8" ht="15">
      <c r="A33" s="28"/>
      <c r="B33" s="16"/>
      <c r="C33" s="17"/>
      <c r="D33" s="17"/>
      <c r="E33" s="17"/>
      <c r="F33" s="17"/>
      <c r="G33" s="1">
        <f t="shared" si="0"/>
        <v>0</v>
      </c>
      <c r="H33" s="16">
        <f t="shared" si="1"/>
        <v>0</v>
      </c>
    </row>
    <row r="34" spans="1:8" ht="15">
      <c r="A34" s="28"/>
      <c r="B34" s="16"/>
      <c r="C34" s="17"/>
      <c r="D34" s="17"/>
      <c r="E34" s="17"/>
      <c r="F34" s="17"/>
      <c r="G34" s="1">
        <f t="shared" si="0"/>
        <v>0</v>
      </c>
      <c r="H34" s="16">
        <f t="shared" si="1"/>
        <v>0</v>
      </c>
    </row>
    <row r="35" spans="1:8" ht="15">
      <c r="A35" s="28"/>
      <c r="B35" s="16"/>
      <c r="C35" s="17"/>
      <c r="D35" s="17"/>
      <c r="E35" s="17"/>
      <c r="F35" s="17"/>
      <c r="G35" s="1">
        <f t="shared" si="0"/>
        <v>0</v>
      </c>
      <c r="H35" s="16">
        <f t="shared" si="1"/>
        <v>0</v>
      </c>
    </row>
    <row r="36" spans="1:8" ht="15">
      <c r="A36" s="28"/>
      <c r="B36" s="16"/>
      <c r="C36" s="17"/>
      <c r="D36" s="17"/>
      <c r="E36" s="17"/>
      <c r="F36" s="17"/>
      <c r="G36" s="1">
        <f t="shared" si="0"/>
        <v>0</v>
      </c>
      <c r="H36" s="16">
        <f t="shared" si="1"/>
        <v>0</v>
      </c>
    </row>
    <row r="37" spans="1:8" ht="15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 ht="15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 ht="15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 ht="1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0</v>
      </c>
      <c r="C1">
        <f>COUNTA(A4:A203)</f>
        <v>0</v>
      </c>
      <c r="G1" s="20">
        <f>IF(B1&lt;&gt;0,H1/B1,0)</f>
        <v>0</v>
      </c>
      <c r="H1" s="19">
        <f>SUM(H4:H195)</f>
        <v>0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/>
      <c r="B4" s="16"/>
      <c r="C4" s="17"/>
      <c r="D4" s="17"/>
      <c r="E4" s="17"/>
      <c r="F4" s="17"/>
      <c r="G4" s="1">
        <f>D4-C4-(F4-E4)</f>
        <v>0</v>
      </c>
      <c r="H4" s="16">
        <f>B4*G4</f>
        <v>0</v>
      </c>
    </row>
    <row r="5" spans="1:8" ht="15">
      <c r="A5" s="28"/>
      <c r="B5" s="16"/>
      <c r="C5" s="17"/>
      <c r="D5" s="17"/>
      <c r="E5" s="17"/>
      <c r="F5" s="17"/>
      <c r="G5" s="1">
        <f aca="true" t="shared" si="0" ref="G5:G68">D5-C5-(F5-E5)</f>
        <v>0</v>
      </c>
      <c r="H5" s="16">
        <f aca="true" t="shared" si="1" ref="H5:H68">B5*G5</f>
        <v>0</v>
      </c>
    </row>
    <row r="6" spans="1:8" ht="15">
      <c r="A6" s="28"/>
      <c r="B6" s="16"/>
      <c r="C6" s="17"/>
      <c r="D6" s="17"/>
      <c r="E6" s="17"/>
      <c r="F6" s="17"/>
      <c r="G6" s="1">
        <f t="shared" si="0"/>
        <v>0</v>
      </c>
      <c r="H6" s="16">
        <f t="shared" si="1"/>
        <v>0</v>
      </c>
    </row>
    <row r="7" spans="1:8" ht="15">
      <c r="A7" s="28"/>
      <c r="B7" s="16"/>
      <c r="C7" s="17"/>
      <c r="D7" s="17"/>
      <c r="E7" s="17"/>
      <c r="F7" s="17"/>
      <c r="G7" s="1">
        <f t="shared" si="0"/>
        <v>0</v>
      </c>
      <c r="H7" s="16">
        <f t="shared" si="1"/>
        <v>0</v>
      </c>
    </row>
    <row r="8" spans="1:8" ht="15">
      <c r="A8" s="28"/>
      <c r="B8" s="16"/>
      <c r="C8" s="17"/>
      <c r="D8" s="17"/>
      <c r="E8" s="17"/>
      <c r="F8" s="17"/>
      <c r="G8" s="1">
        <f t="shared" si="0"/>
        <v>0</v>
      </c>
      <c r="H8" s="16">
        <f t="shared" si="1"/>
        <v>0</v>
      </c>
    </row>
    <row r="9" spans="1:8" ht="15">
      <c r="A9" s="28"/>
      <c r="B9" s="16"/>
      <c r="C9" s="17"/>
      <c r="D9" s="17"/>
      <c r="E9" s="17"/>
      <c r="F9" s="17"/>
      <c r="G9" s="1">
        <f t="shared" si="0"/>
        <v>0</v>
      </c>
      <c r="H9" s="16">
        <f t="shared" si="1"/>
        <v>0</v>
      </c>
    </row>
    <row r="10" spans="1:8" ht="15">
      <c r="A10" s="28"/>
      <c r="B10" s="16"/>
      <c r="C10" s="17"/>
      <c r="D10" s="17"/>
      <c r="E10" s="17"/>
      <c r="F10" s="17"/>
      <c r="G10" s="1">
        <f t="shared" si="0"/>
        <v>0</v>
      </c>
      <c r="H10" s="16">
        <f t="shared" si="1"/>
        <v>0</v>
      </c>
    </row>
    <row r="11" spans="1:8" ht="15">
      <c r="A11" s="28"/>
      <c r="B11" s="16"/>
      <c r="C11" s="17"/>
      <c r="D11" s="17"/>
      <c r="E11" s="17"/>
      <c r="F11" s="17"/>
      <c r="G11" s="1">
        <f t="shared" si="0"/>
        <v>0</v>
      </c>
      <c r="H11" s="16">
        <f t="shared" si="1"/>
        <v>0</v>
      </c>
    </row>
    <row r="12" spans="1:8" ht="15">
      <c r="A12" s="28"/>
      <c r="B12" s="16"/>
      <c r="C12" s="17"/>
      <c r="D12" s="17"/>
      <c r="E12" s="17"/>
      <c r="F12" s="17"/>
      <c r="G12" s="1">
        <f t="shared" si="0"/>
        <v>0</v>
      </c>
      <c r="H12" s="16">
        <f t="shared" si="1"/>
        <v>0</v>
      </c>
    </row>
    <row r="13" spans="1:8" ht="15">
      <c r="A13" s="28"/>
      <c r="B13" s="16"/>
      <c r="C13" s="17"/>
      <c r="D13" s="17"/>
      <c r="E13" s="17"/>
      <c r="F13" s="17"/>
      <c r="G13" s="1">
        <f t="shared" si="0"/>
        <v>0</v>
      </c>
      <c r="H13" s="16">
        <f t="shared" si="1"/>
        <v>0</v>
      </c>
    </row>
    <row r="14" spans="1:8" ht="15">
      <c r="A14" s="28"/>
      <c r="B14" s="16"/>
      <c r="C14" s="17"/>
      <c r="D14" s="17"/>
      <c r="E14" s="17"/>
      <c r="F14" s="17"/>
      <c r="G14" s="1">
        <f t="shared" si="0"/>
        <v>0</v>
      </c>
      <c r="H14" s="16">
        <f t="shared" si="1"/>
        <v>0</v>
      </c>
    </row>
    <row r="15" spans="1:8" ht="15">
      <c r="A15" s="28"/>
      <c r="B15" s="16"/>
      <c r="C15" s="17"/>
      <c r="D15" s="17"/>
      <c r="E15" s="17"/>
      <c r="F15" s="17"/>
      <c r="G15" s="1">
        <f t="shared" si="0"/>
        <v>0</v>
      </c>
      <c r="H15" s="16">
        <f t="shared" si="1"/>
        <v>0</v>
      </c>
    </row>
    <row r="16" spans="1:8" ht="15">
      <c r="A16" s="28"/>
      <c r="B16" s="16"/>
      <c r="C16" s="17"/>
      <c r="D16" s="17"/>
      <c r="E16" s="17"/>
      <c r="F16" s="17"/>
      <c r="G16" s="1">
        <f t="shared" si="0"/>
        <v>0</v>
      </c>
      <c r="H16" s="16">
        <f t="shared" si="1"/>
        <v>0</v>
      </c>
    </row>
    <row r="17" spans="1:8" ht="15">
      <c r="A17" s="28"/>
      <c r="B17" s="16"/>
      <c r="C17" s="17"/>
      <c r="D17" s="17"/>
      <c r="E17" s="17"/>
      <c r="F17" s="17"/>
      <c r="G17" s="1">
        <f t="shared" si="0"/>
        <v>0</v>
      </c>
      <c r="H17" s="16">
        <f t="shared" si="1"/>
        <v>0</v>
      </c>
    </row>
    <row r="18" spans="1:8" ht="15">
      <c r="A18" s="28"/>
      <c r="B18" s="16"/>
      <c r="C18" s="17"/>
      <c r="D18" s="17"/>
      <c r="E18" s="17"/>
      <c r="F18" s="17"/>
      <c r="G18" s="1">
        <f t="shared" si="0"/>
        <v>0</v>
      </c>
      <c r="H18" s="16">
        <f t="shared" si="1"/>
        <v>0</v>
      </c>
    </row>
    <row r="19" spans="1:8" ht="15">
      <c r="A19" s="28"/>
      <c r="B19" s="16"/>
      <c r="C19" s="17"/>
      <c r="D19" s="17"/>
      <c r="E19" s="17"/>
      <c r="F19" s="17"/>
      <c r="G19" s="1">
        <f t="shared" si="0"/>
        <v>0</v>
      </c>
      <c r="H19" s="16">
        <f t="shared" si="1"/>
        <v>0</v>
      </c>
    </row>
    <row r="20" spans="1:8" ht="15">
      <c r="A20" s="28"/>
      <c r="B20" s="16"/>
      <c r="C20" s="17"/>
      <c r="D20" s="17"/>
      <c r="E20" s="17"/>
      <c r="F20" s="17"/>
      <c r="G20" s="1">
        <f t="shared" si="0"/>
        <v>0</v>
      </c>
      <c r="H20" s="16">
        <f t="shared" si="1"/>
        <v>0</v>
      </c>
    </row>
    <row r="21" spans="1:8" ht="15">
      <c r="A21" s="28"/>
      <c r="B21" s="16"/>
      <c r="C21" s="17"/>
      <c r="D21" s="17"/>
      <c r="E21" s="17"/>
      <c r="F21" s="17"/>
      <c r="G21" s="1">
        <f t="shared" si="0"/>
        <v>0</v>
      </c>
      <c r="H21" s="16">
        <f t="shared" si="1"/>
        <v>0</v>
      </c>
    </row>
    <row r="22" spans="1:8" ht="15">
      <c r="A22" s="28"/>
      <c r="B22" s="16"/>
      <c r="C22" s="17"/>
      <c r="D22" s="17"/>
      <c r="E22" s="17"/>
      <c r="F22" s="17"/>
      <c r="G22" s="1">
        <f t="shared" si="0"/>
        <v>0</v>
      </c>
      <c r="H22" s="16">
        <f t="shared" si="1"/>
        <v>0</v>
      </c>
    </row>
    <row r="23" spans="1:8" ht="15">
      <c r="A23" s="28"/>
      <c r="B23" s="16"/>
      <c r="C23" s="17"/>
      <c r="D23" s="17"/>
      <c r="E23" s="17"/>
      <c r="F23" s="17"/>
      <c r="G23" s="1">
        <f t="shared" si="0"/>
        <v>0</v>
      </c>
      <c r="H23" s="16">
        <f t="shared" si="1"/>
        <v>0</v>
      </c>
    </row>
    <row r="24" spans="1:8" ht="15">
      <c r="A24" s="28"/>
      <c r="B24" s="16"/>
      <c r="C24" s="17"/>
      <c r="D24" s="17"/>
      <c r="E24" s="17"/>
      <c r="F24" s="17"/>
      <c r="G24" s="1">
        <f t="shared" si="0"/>
        <v>0</v>
      </c>
      <c r="H24" s="16">
        <f t="shared" si="1"/>
        <v>0</v>
      </c>
    </row>
    <row r="25" spans="1:8" ht="15">
      <c r="A25" s="28"/>
      <c r="B25" s="16"/>
      <c r="C25" s="17"/>
      <c r="D25" s="17"/>
      <c r="E25" s="17"/>
      <c r="F25" s="17"/>
      <c r="G25" s="1">
        <f t="shared" si="0"/>
        <v>0</v>
      </c>
      <c r="H25" s="16">
        <f t="shared" si="1"/>
        <v>0</v>
      </c>
    </row>
    <row r="26" spans="1:8" ht="15">
      <c r="A26" s="28"/>
      <c r="B26" s="16"/>
      <c r="C26" s="17"/>
      <c r="D26" s="17"/>
      <c r="E26" s="17"/>
      <c r="F26" s="17"/>
      <c r="G26" s="1">
        <f t="shared" si="0"/>
        <v>0</v>
      </c>
      <c r="H26" s="16">
        <f t="shared" si="1"/>
        <v>0</v>
      </c>
    </row>
    <row r="27" spans="1:8" ht="15">
      <c r="A27" s="28"/>
      <c r="B27" s="16"/>
      <c r="C27" s="17"/>
      <c r="D27" s="17"/>
      <c r="E27" s="17"/>
      <c r="F27" s="17"/>
      <c r="G27" s="1">
        <f t="shared" si="0"/>
        <v>0</v>
      </c>
      <c r="H27" s="16">
        <f t="shared" si="1"/>
        <v>0</v>
      </c>
    </row>
    <row r="28" spans="1:8" ht="15">
      <c r="A28" s="28"/>
      <c r="B28" s="16"/>
      <c r="C28" s="17"/>
      <c r="D28" s="17"/>
      <c r="E28" s="17"/>
      <c r="F28" s="17"/>
      <c r="G28" s="1">
        <f t="shared" si="0"/>
        <v>0</v>
      </c>
      <c r="H28" s="16">
        <f t="shared" si="1"/>
        <v>0</v>
      </c>
    </row>
    <row r="29" spans="1:8" ht="15">
      <c r="A29" s="28"/>
      <c r="B29" s="16"/>
      <c r="C29" s="17"/>
      <c r="D29" s="17"/>
      <c r="E29" s="17"/>
      <c r="F29" s="17"/>
      <c r="G29" s="1">
        <f t="shared" si="0"/>
        <v>0</v>
      </c>
      <c r="H29" s="16">
        <f t="shared" si="1"/>
        <v>0</v>
      </c>
    </row>
    <row r="30" spans="1:8" ht="15">
      <c r="A30" s="28"/>
      <c r="B30" s="16"/>
      <c r="C30" s="17"/>
      <c r="D30" s="17"/>
      <c r="E30" s="17"/>
      <c r="F30" s="17"/>
      <c r="G30" s="1">
        <f t="shared" si="0"/>
        <v>0</v>
      </c>
      <c r="H30" s="16">
        <f t="shared" si="1"/>
        <v>0</v>
      </c>
    </row>
    <row r="31" spans="1:8" ht="15">
      <c r="A31" s="28"/>
      <c r="B31" s="16"/>
      <c r="C31" s="17"/>
      <c r="D31" s="17"/>
      <c r="E31" s="17"/>
      <c r="F31" s="17"/>
      <c r="G31" s="1">
        <f t="shared" si="0"/>
        <v>0</v>
      </c>
      <c r="H31" s="16">
        <f t="shared" si="1"/>
        <v>0</v>
      </c>
    </row>
    <row r="32" spans="1:8" ht="15">
      <c r="A32" s="28"/>
      <c r="B32" s="16"/>
      <c r="C32" s="17"/>
      <c r="D32" s="17"/>
      <c r="E32" s="17"/>
      <c r="F32" s="17"/>
      <c r="G32" s="1">
        <f t="shared" si="0"/>
        <v>0</v>
      </c>
      <c r="H32" s="16">
        <f t="shared" si="1"/>
        <v>0</v>
      </c>
    </row>
    <row r="33" spans="1:8" ht="15">
      <c r="A33" s="28"/>
      <c r="B33" s="16"/>
      <c r="C33" s="17"/>
      <c r="D33" s="17"/>
      <c r="E33" s="17"/>
      <c r="F33" s="17"/>
      <c r="G33" s="1">
        <f t="shared" si="0"/>
        <v>0</v>
      </c>
      <c r="H33" s="16">
        <f t="shared" si="1"/>
        <v>0</v>
      </c>
    </row>
    <row r="34" spans="1:8" ht="15">
      <c r="A34" s="28"/>
      <c r="B34" s="16"/>
      <c r="C34" s="17"/>
      <c r="D34" s="17"/>
      <c r="E34" s="17"/>
      <c r="F34" s="17"/>
      <c r="G34" s="1">
        <f t="shared" si="0"/>
        <v>0</v>
      </c>
      <c r="H34" s="16">
        <f t="shared" si="1"/>
        <v>0</v>
      </c>
    </row>
    <row r="35" spans="1:8" ht="15">
      <c r="A35" s="28"/>
      <c r="B35" s="16"/>
      <c r="C35" s="17"/>
      <c r="D35" s="17"/>
      <c r="E35" s="17"/>
      <c r="F35" s="17"/>
      <c r="G35" s="1">
        <f t="shared" si="0"/>
        <v>0</v>
      </c>
      <c r="H35" s="16">
        <f t="shared" si="1"/>
        <v>0</v>
      </c>
    </row>
    <row r="36" spans="1:8" ht="15">
      <c r="A36" s="28"/>
      <c r="B36" s="16"/>
      <c r="C36" s="17"/>
      <c r="D36" s="17"/>
      <c r="E36" s="17"/>
      <c r="F36" s="17"/>
      <c r="G36" s="1">
        <f t="shared" si="0"/>
        <v>0</v>
      </c>
      <c r="H36" s="16">
        <f t="shared" si="1"/>
        <v>0</v>
      </c>
    </row>
    <row r="37" spans="1:8" ht="15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 ht="15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 ht="15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 ht="1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2017-10-02T06:48:43Z</dcterms:modified>
  <cp:category/>
  <cp:version/>
  <cp:contentType/>
  <cp:contentStatus/>
</cp:coreProperties>
</file>