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enteDSGA\Desktop\"/>
    </mc:Choice>
  </mc:AlternateContent>
  <bookViews>
    <workbookView xWindow="-120" yWindow="-120" windowWidth="29040" windowHeight="15840" activeTab="2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<sst xmlns="http://schemas.openxmlformats.org/spreadsheetml/2006/main" count="81" uniqueCount="57">
  <si>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</si>
  <si>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</si>
  <si>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</si>
  <si>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</si>
  <si>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</si>
  <si>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</si>
  <si>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</si>
  <si>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</si>
  <si>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</si>
  <si>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</si>
  <si>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</si>
  <si>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</si>
  <si>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</si>
  <si>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</si>
  <si>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</si>
  <si>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</si>
  <si>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</si>
  <si>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</si>
  <si>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</si>
  <si>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</si>
  <si>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NINO CORTESE</t>
  </si>
  <si>
    <t>80026 CASORIA (NA) - Via Benedetto Croce, 38 - C.F. 93056830636 C.M. NAIC8EN005</t>
  </si>
  <si>
    <t>2024</t>
  </si>
  <si>
    <t>1024003564 del 12/01/2024</t>
  </si>
  <si>
    <t>FPA 6/24 del 12/02/2024</t>
  </si>
  <si>
    <t>FPA 2/24 del 17/02/2024</t>
  </si>
  <si>
    <t>FPA 7/24 del 16/02/2024</t>
  </si>
  <si>
    <t>1/36 del 12/01/2024</t>
  </si>
  <si>
    <t>FATTPA 1_24 del 16/02/2024</t>
  </si>
  <si>
    <t>03/70 del 30/01/2024</t>
  </si>
  <si>
    <t>1024059030 del 06/03/2024</t>
  </si>
  <si>
    <t>1024089181 del 04/04/2024</t>
  </si>
  <si>
    <t>2-2024-FE del 22/01/2024</t>
  </si>
  <si>
    <t>FPA 9/24 del 08/04/2024</t>
  </si>
  <si>
    <t>47 del 10/04/2024</t>
  </si>
  <si>
    <t>320/F del 14/04/2024</t>
  </si>
  <si>
    <t>FPA 11/24 del 12/04/2024</t>
  </si>
  <si>
    <t>27/PA del 15/04/2024</t>
  </si>
  <si>
    <t>29PAA del 29/03/2024</t>
  </si>
  <si>
    <t>FPA 105/24 del 19/04/2024</t>
  </si>
  <si>
    <t>16/PA del 18/04/2024</t>
  </si>
  <si>
    <t>391/FPA1 del 29/04/2024</t>
  </si>
  <si>
    <t>1024119225 del 03/05/2024</t>
  </si>
  <si>
    <t>1/574 del 26/04/2024</t>
  </si>
  <si>
    <t>1/565 del 25/04/2024</t>
  </si>
  <si>
    <t>03/246 del 30/04/2024</t>
  </si>
  <si>
    <t>0000000007/PA del 15/05/2024</t>
  </si>
  <si>
    <t>473/FPA1 del 10/05/2024</t>
  </si>
  <si>
    <t>7928/FVISE del 15/05/2024</t>
  </si>
  <si>
    <t>10 del 23/05/2024</t>
  </si>
  <si>
    <t>321 del 04/06/2024</t>
  </si>
  <si>
    <t>1024145504 del 06/06/2024</t>
  </si>
  <si>
    <t>809 del 11/06/2024</t>
  </si>
  <si>
    <t>8T00434100 del 11/06/2024</t>
  </si>
  <si>
    <t>1/867 del 13/06/2024</t>
  </si>
  <si>
    <t>7/2024/PA del 07/06/2024</t>
  </si>
  <si>
    <t>19 del 18/06/2024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</si>
</sst>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9" sqref="C9:D9"/>
    </sheetView>
  </sheetViews>
  <sheetFormatPr defaultColWidth="9.109375" defaultRowHeight="14.4" x14ac:dyDescent="0.3"/>
  <cols>
    <col min="1" max="1" width="17.5546875" customWidth="1"/>
    <col min="2" max="4" width="16.5546875" customWidth="1"/>
    <col min="5" max="5" width="14.88671875" customWidth="1"/>
    <col min="6" max="6" width="16.5546875" customWidth="1"/>
    <col min="7" max="7" width="36.5546875" customWidth="1"/>
    <col min="8" max="8" width="9.109375" customWidth="1"/>
  </cols>
  <sheetData>
    <row r="1" spans="1:9" x14ac:dyDescent="0.3">
      <c r="A1" s="2"/>
    </row>
    <row r="2" spans="1:9" ht="15.9" customHeight="1" x14ac:dyDescent="0.35">
      <c r="B2" s="3" t="s">
        <v>20</v>
      </c>
    </row>
    <row r="3" spans="1:9" ht="12.75" customHeight="1" x14ac:dyDescent="0.3">
      <c r="B3" t="s">
        <v>21</v>
      </c>
    </row>
    <row r="4" spans="1:9" ht="15" thickBot="1" x14ac:dyDescent="0.35"/>
    <row r="5" spans="1:9" ht="18" customHeight="1" thickBot="1" x14ac:dyDescent="0.45">
      <c r="B5" s="6" t="s">
        <v>17</v>
      </c>
      <c r="F5" s="15" t="s">
        <v>22</v>
      </c>
    </row>
    <row r="7" spans="1:9" s="17" customFormat="1" ht="24.9" customHeight="1" x14ac:dyDescent="0.4">
      <c r="A7" s="34" t="s">
        <v>1</v>
      </c>
      <c r="B7" s="35"/>
      <c r="C7" s="35"/>
      <c r="D7" s="35"/>
      <c r="E7" s="35"/>
      <c r="F7" s="36"/>
    </row>
    <row r="8" spans="1:9" ht="30.75" customHeight="1" x14ac:dyDescent="0.3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5">
      <c r="A9" s="37">
        <f>SUM(B13:B16)</f>
        <v>34</v>
      </c>
      <c r="B9" s="33"/>
      <c r="C9" s="32">
        <f>SUM(C13:C16)</f>
        <v>40909.340000000004</v>
      </c>
      <c r="D9" s="33"/>
      <c r="E9" s="38">
        <f>('Trimestre 1'!H1+'Trimestre 2'!H1+'Trimestre 3'!H1+'Trimestre 4'!H1)/C9</f>
        <v>-6.2865541218704566</v>
      </c>
      <c r="F9" s="39"/>
    </row>
    <row r="10" spans="1:9" ht="20.100000000000001" customHeight="1" thickBot="1" x14ac:dyDescent="0.35">
      <c r="A10" s="18"/>
      <c r="B10" s="18"/>
      <c r="C10" s="19"/>
      <c r="D10" s="18"/>
      <c r="E10" s="20"/>
      <c r="F10" s="27"/>
    </row>
    <row r="11" spans="1:9" s="17" customFormat="1" ht="24.9" customHeight="1" x14ac:dyDescent="0.4">
      <c r="A11" s="40" t="s">
        <v>2</v>
      </c>
      <c r="B11" s="41"/>
      <c r="C11" s="41"/>
      <c r="D11" s="41"/>
      <c r="E11" s="41"/>
      <c r="F11" s="42"/>
    </row>
    <row r="12" spans="1:9" ht="46.5" customHeight="1" x14ac:dyDescent="0.3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3">
      <c r="A13" s="25" t="s">
        <v>13</v>
      </c>
      <c r="B13" s="14">
        <f>'Trimestre 1'!C1</f>
        <v>8</v>
      </c>
      <c r="C13" s="26">
        <f>'Trimestre 1'!B1</f>
        <v>8150.7</v>
      </c>
      <c r="D13" s="26">
        <f>'Trimestre 1'!G1</f>
        <v>-15.298870035702455</v>
      </c>
      <c r="E13" s="26">
        <v>103641.56</v>
      </c>
      <c r="F13" s="30">
        <v>11</v>
      </c>
      <c r="G13" s="4"/>
      <c r="H13" s="5"/>
      <c r="I13" s="5"/>
    </row>
    <row r="14" spans="1:9" ht="22.5" customHeight="1" x14ac:dyDescent="0.3">
      <c r="A14" s="25" t="s">
        <v>14</v>
      </c>
      <c r="B14" s="14">
        <f>'Trimestre 2'!C1</f>
        <v>26</v>
      </c>
      <c r="C14" s="26">
        <f>'Trimestre 2'!B1</f>
        <v>32758.640000000007</v>
      </c>
      <c r="D14" s="26">
        <f>'Trimestre 2'!G1</f>
        <v>-4.0441935318438125</v>
      </c>
      <c r="E14" s="26">
        <v>242122.76</v>
      </c>
      <c r="F14" s="30">
        <v>8</v>
      </c>
    </row>
    <row r="15" spans="1:9" ht="22.5" customHeight="1" x14ac:dyDescent="0.3">
      <c r="A15" s="25" t="s">
        <v>15</v>
      </c>
      <c r="B15" s="14">
        <f>'Trimestre 3'!C1</f>
        <v>0</v>
      </c>
      <c r="C15" s="26">
        <f>'Trimestre 3'!B1</f>
        <v>0</v>
      </c>
      <c r="D15" s="26">
        <f>'Trimestre 3'!G1</f>
        <v>0</v>
      </c>
      <c r="E15" s="26"/>
      <c r="F15" s="30"/>
    </row>
    <row r="16" spans="1:9" ht="21.75" customHeight="1" x14ac:dyDescent="0.3">
      <c r="A16" s="25" t="s">
        <v>16</v>
      </c>
      <c r="B16" s="14">
        <f>'Trimestre 4'!C1</f>
        <v>0</v>
      </c>
      <c r="C16" s="26">
        <f>'Trimestre 4'!B1</f>
        <v>0</v>
      </c>
      <c r="D16" s="26">
        <f>'Trimestre 4'!G1</f>
        <v>0</v>
      </c>
      <c r="E16" s="26"/>
      <c r="F16" s="30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8.88671875" defaultRowHeight="14.4" x14ac:dyDescent="0.3"/>
  <cols>
    <col min="1" max="1" width="27" customWidth="1"/>
    <col min="2" max="2" width="12.6640625" customWidth="1"/>
    <col min="3" max="3" width="16.109375" bestFit="1" customWidth="1"/>
    <col min="4" max="6" width="15.44140625" bestFit="1" customWidth="1"/>
    <col min="7" max="7" width="16.33203125" customWidth="1"/>
    <col min="8" max="8" width="14.33203125" customWidth="1"/>
  </cols>
  <sheetData>
    <row r="1" spans="1:8" x14ac:dyDescent="0.3">
      <c r="B1" s="12">
        <f>SUM(B4:B195)</f>
        <v>8150.7</v>
      </c>
      <c r="C1" s="31">
        <f>COUNTA(A4:A203)</f>
        <v>8</v>
      </c>
      <c r="G1" s="13">
        <f>IF(B1&lt;&gt;0,H1/B1,0)</f>
        <v>-15.298870035702455</v>
      </c>
      <c r="H1" s="12">
        <f>SUM(H4:H195)</f>
        <v>-124696.49999999999</v>
      </c>
    </row>
    <row r="3" spans="1:8" s="8" customFormat="1" ht="43.2" x14ac:dyDescent="0.3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3">
      <c r="A4" s="16" t="s">
        <v>23</v>
      </c>
      <c r="B4" s="9">
        <v>73.959999999999994</v>
      </c>
      <c r="C4" s="10">
        <v>44242</v>
      </c>
      <c r="D4" s="10">
        <v>45334</v>
      </c>
      <c r="E4" s="10"/>
      <c r="F4" s="10"/>
      <c r="G4" s="1">
        <f>D4-C4-(F4-E4)</f>
        <v>1092</v>
      </c>
      <c r="H4" s="9">
        <f>B4*G4</f>
        <v>80764.320000000007</v>
      </c>
    </row>
    <row r="5" spans="1:8" x14ac:dyDescent="0.3">
      <c r="A5" s="16" t="s">
        <v>24</v>
      </c>
      <c r="B5" s="9">
        <v>2920.01</v>
      </c>
      <c r="C5" s="10">
        <v>45371</v>
      </c>
      <c r="D5" s="10">
        <v>45337</v>
      </c>
      <c r="E5" s="10"/>
      <c r="F5" s="10"/>
      <c r="G5" s="1">
        <f t="shared" ref="G5:G68" si="0">D5-C5-(F5-E5)</f>
        <v>-34</v>
      </c>
      <c r="H5" s="9">
        <f t="shared" ref="H5:H68" si="1">B5*G5</f>
        <v>-99280.34</v>
      </c>
    </row>
    <row r="6" spans="1:8" x14ac:dyDescent="0.3">
      <c r="A6" s="16" t="s">
        <v>25</v>
      </c>
      <c r="B6" s="9">
        <v>500</v>
      </c>
      <c r="C6" s="10">
        <v>45371</v>
      </c>
      <c r="D6" s="10">
        <v>45342</v>
      </c>
      <c r="E6" s="10"/>
      <c r="F6" s="10"/>
      <c r="G6" s="1">
        <f t="shared" si="0"/>
        <v>-29</v>
      </c>
      <c r="H6" s="9">
        <f t="shared" si="1"/>
        <v>-14500</v>
      </c>
    </row>
    <row r="7" spans="1:8" x14ac:dyDescent="0.3">
      <c r="A7" s="16" t="s">
        <v>26</v>
      </c>
      <c r="B7" s="9">
        <v>2028</v>
      </c>
      <c r="C7" s="10">
        <v>45371</v>
      </c>
      <c r="D7" s="10">
        <v>45342</v>
      </c>
      <c r="E7" s="10"/>
      <c r="F7" s="10"/>
      <c r="G7" s="1">
        <f t="shared" si="0"/>
        <v>-29</v>
      </c>
      <c r="H7" s="9">
        <f t="shared" si="1"/>
        <v>-58812</v>
      </c>
    </row>
    <row r="8" spans="1:8" x14ac:dyDescent="0.3">
      <c r="A8" s="16" t="s">
        <v>27</v>
      </c>
      <c r="B8" s="9">
        <v>1106.8</v>
      </c>
      <c r="C8" s="10">
        <v>45337</v>
      </c>
      <c r="D8" s="10">
        <v>45343</v>
      </c>
      <c r="E8" s="10"/>
      <c r="F8" s="10"/>
      <c r="G8" s="1">
        <f t="shared" si="0"/>
        <v>6</v>
      </c>
      <c r="H8" s="9">
        <f t="shared" si="1"/>
        <v>6640.8</v>
      </c>
    </row>
    <row r="9" spans="1:8" x14ac:dyDescent="0.3">
      <c r="A9" s="16" t="s">
        <v>28</v>
      </c>
      <c r="B9" s="9">
        <v>1225.74</v>
      </c>
      <c r="C9" s="10">
        <v>45371</v>
      </c>
      <c r="D9" s="10">
        <v>45343</v>
      </c>
      <c r="E9" s="10"/>
      <c r="F9" s="10"/>
      <c r="G9" s="1">
        <f t="shared" si="0"/>
        <v>-28</v>
      </c>
      <c r="H9" s="9">
        <f t="shared" si="1"/>
        <v>-34320.720000000001</v>
      </c>
    </row>
    <row r="10" spans="1:8" x14ac:dyDescent="0.3">
      <c r="A10" s="16" t="s">
        <v>29</v>
      </c>
      <c r="B10" s="9">
        <v>240</v>
      </c>
      <c r="C10" s="10">
        <v>45359</v>
      </c>
      <c r="D10" s="10">
        <v>45343</v>
      </c>
      <c r="E10" s="10"/>
      <c r="F10" s="10"/>
      <c r="G10" s="1">
        <f t="shared" si="0"/>
        <v>-16</v>
      </c>
      <c r="H10" s="9">
        <f t="shared" si="1"/>
        <v>-3840</v>
      </c>
    </row>
    <row r="11" spans="1:8" x14ac:dyDescent="0.3">
      <c r="A11" s="16" t="s">
        <v>30</v>
      </c>
      <c r="B11" s="9">
        <v>56.19</v>
      </c>
      <c r="C11" s="10">
        <v>45388</v>
      </c>
      <c r="D11" s="10">
        <v>45364</v>
      </c>
      <c r="E11" s="10"/>
      <c r="F11" s="10"/>
      <c r="G11" s="1">
        <f t="shared" si="0"/>
        <v>-24</v>
      </c>
      <c r="H11" s="9">
        <f t="shared" si="1"/>
        <v>-1348.56</v>
      </c>
    </row>
    <row r="12" spans="1:8" x14ac:dyDescent="0.3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3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3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3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3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3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3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3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3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3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3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3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3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3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3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3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3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3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3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3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3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3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3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3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3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3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3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3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3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3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3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3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3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3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3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3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3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3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3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3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3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3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3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3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3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3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3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3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3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3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3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3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3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3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3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3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3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3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3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3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3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3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3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3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3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3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3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3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3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3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3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3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3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3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3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3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3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3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3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3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3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3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3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3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3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3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3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3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3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3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3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3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3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3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3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3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3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3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3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3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3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3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3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3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3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3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3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3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3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3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3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3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3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3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3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3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3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3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3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3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3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3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3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3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3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3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3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3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3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3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3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3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3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3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3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3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3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3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3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3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3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3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3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3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3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3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3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3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3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3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3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3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3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3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3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3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3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3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3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3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3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3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3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3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3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3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3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3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3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3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3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3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3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3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3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3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3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3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3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3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3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3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3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3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3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3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3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3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3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3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3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3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workbookViewId="0"/>
  </sheetViews>
  <sheetFormatPr defaultColWidth="8.88671875" defaultRowHeight="14.4" x14ac:dyDescent="0.3"/>
  <cols>
    <col min="1" max="1" width="27" customWidth="1"/>
    <col min="2" max="2" width="12.6640625" customWidth="1"/>
    <col min="3" max="3" width="16.109375" bestFit="1" customWidth="1"/>
    <col min="4" max="6" width="15.44140625" bestFit="1" customWidth="1"/>
    <col min="7" max="7" width="16.33203125" customWidth="1"/>
    <col min="8" max="8" width="14.33203125" customWidth="1"/>
  </cols>
  <sheetData>
    <row r="1" spans="1:8" x14ac:dyDescent="0.3">
      <c r="B1" s="12">
        <f>SUM(B4:B195)</f>
        <v>32758.640000000007</v>
      </c>
      <c r="C1" s="31">
        <f>COUNTA(A4:A203)</f>
        <v>26</v>
      </c>
      <c r="G1" s="13">
        <f>IF(B1&lt;&gt;0,H1/B1,0)</f>
        <v>-4.0441935318438125</v>
      </c>
      <c r="H1" s="12">
        <f>SUM(H4:H195)</f>
        <v>-132482.28</v>
      </c>
    </row>
    <row r="3" spans="1:8" s="8" customFormat="1" ht="43.2" x14ac:dyDescent="0.3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3">
      <c r="A4" s="16" t="s">
        <v>31</v>
      </c>
      <c r="B4" s="9">
        <v>64.099999999999994</v>
      </c>
      <c r="C4" s="10">
        <v>45417</v>
      </c>
      <c r="D4" s="10">
        <v>45390</v>
      </c>
      <c r="E4" s="10"/>
      <c r="F4" s="10"/>
      <c r="G4" s="1">
        <f>D4-C4-(F4-E4)</f>
        <v>-27</v>
      </c>
      <c r="H4" s="9">
        <f>B4*G4</f>
        <v>-1730.7</v>
      </c>
    </row>
    <row r="5" spans="1:8" x14ac:dyDescent="0.3">
      <c r="A5" s="16" t="s">
        <v>32</v>
      </c>
      <c r="B5" s="9">
        <v>10000</v>
      </c>
      <c r="C5" s="10">
        <v>45344</v>
      </c>
      <c r="D5" s="10">
        <v>45392</v>
      </c>
      <c r="E5" s="10"/>
      <c r="F5" s="10"/>
      <c r="G5" s="1">
        <f t="shared" ref="G5:G68" si="0">D5-C5-(F5-E5)</f>
        <v>48</v>
      </c>
      <c r="H5" s="9">
        <f t="shared" ref="H5:H68" si="1">B5*G5</f>
        <v>480000</v>
      </c>
    </row>
    <row r="6" spans="1:8" x14ac:dyDescent="0.3">
      <c r="A6" s="16" t="s">
        <v>33</v>
      </c>
      <c r="B6" s="9">
        <v>280.45999999999998</v>
      </c>
      <c r="C6" s="10">
        <v>45421</v>
      </c>
      <c r="D6" s="10">
        <v>45392</v>
      </c>
      <c r="E6" s="10"/>
      <c r="F6" s="10"/>
      <c r="G6" s="1">
        <f t="shared" si="0"/>
        <v>-29</v>
      </c>
      <c r="H6" s="9">
        <f t="shared" si="1"/>
        <v>-8133.34</v>
      </c>
    </row>
    <row r="7" spans="1:8" x14ac:dyDescent="0.3">
      <c r="A7" s="16" t="s">
        <v>34</v>
      </c>
      <c r="B7" s="9">
        <v>4404</v>
      </c>
      <c r="C7" s="10">
        <v>45424</v>
      </c>
      <c r="D7" s="10">
        <v>45398</v>
      </c>
      <c r="E7" s="10"/>
      <c r="F7" s="10"/>
      <c r="G7" s="1">
        <f t="shared" si="0"/>
        <v>-26</v>
      </c>
      <c r="H7" s="9">
        <f t="shared" si="1"/>
        <v>-114504</v>
      </c>
    </row>
    <row r="8" spans="1:8" x14ac:dyDescent="0.3">
      <c r="A8" s="16" t="s">
        <v>35</v>
      </c>
      <c r="B8" s="9">
        <v>716</v>
      </c>
      <c r="C8" s="10">
        <v>45427</v>
      </c>
      <c r="D8" s="10">
        <v>45398</v>
      </c>
      <c r="E8" s="10"/>
      <c r="F8" s="10"/>
      <c r="G8" s="1">
        <f t="shared" si="0"/>
        <v>-29</v>
      </c>
      <c r="H8" s="9">
        <f t="shared" si="1"/>
        <v>-20764</v>
      </c>
    </row>
    <row r="9" spans="1:8" x14ac:dyDescent="0.3">
      <c r="A9" s="16" t="s">
        <v>36</v>
      </c>
      <c r="B9" s="9">
        <v>669.09</v>
      </c>
      <c r="C9" s="10">
        <v>45427</v>
      </c>
      <c r="D9" s="10">
        <v>45398</v>
      </c>
      <c r="E9" s="10"/>
      <c r="F9" s="10"/>
      <c r="G9" s="1">
        <f t="shared" si="0"/>
        <v>-29</v>
      </c>
      <c r="H9" s="9">
        <f t="shared" si="1"/>
        <v>-19403.61</v>
      </c>
    </row>
    <row r="10" spans="1:8" x14ac:dyDescent="0.3">
      <c r="A10" s="16" t="s">
        <v>37</v>
      </c>
      <c r="B10" s="9">
        <v>492</v>
      </c>
      <c r="C10" s="10">
        <v>45429</v>
      </c>
      <c r="D10" s="10">
        <v>45400</v>
      </c>
      <c r="E10" s="10"/>
      <c r="F10" s="10"/>
      <c r="G10" s="1">
        <f t="shared" si="0"/>
        <v>-29</v>
      </c>
      <c r="H10" s="9">
        <f t="shared" si="1"/>
        <v>-14268</v>
      </c>
    </row>
    <row r="11" spans="1:8" x14ac:dyDescent="0.3">
      <c r="A11" s="16" t="s">
        <v>38</v>
      </c>
      <c r="B11" s="9">
        <v>1299.0899999999999</v>
      </c>
      <c r="C11" s="10">
        <v>45434</v>
      </c>
      <c r="D11" s="10">
        <v>45404</v>
      </c>
      <c r="E11" s="10"/>
      <c r="F11" s="10"/>
      <c r="G11" s="1">
        <f t="shared" si="0"/>
        <v>-30</v>
      </c>
      <c r="H11" s="9">
        <f t="shared" si="1"/>
        <v>-38972.699999999997</v>
      </c>
    </row>
    <row r="12" spans="1:8" x14ac:dyDescent="0.3">
      <c r="A12" s="16" t="s">
        <v>39</v>
      </c>
      <c r="B12" s="9">
        <v>396</v>
      </c>
      <c r="C12" s="10">
        <v>45434</v>
      </c>
      <c r="D12" s="10">
        <v>45404</v>
      </c>
      <c r="E12" s="10"/>
      <c r="F12" s="10"/>
      <c r="G12" s="1">
        <f t="shared" si="0"/>
        <v>-30</v>
      </c>
      <c r="H12" s="9">
        <f t="shared" si="1"/>
        <v>-11880</v>
      </c>
    </row>
    <row r="13" spans="1:8" x14ac:dyDescent="0.3">
      <c r="A13" s="16" t="s">
        <v>40</v>
      </c>
      <c r="B13" s="9">
        <v>780</v>
      </c>
      <c r="C13" s="10">
        <v>45434</v>
      </c>
      <c r="D13" s="10">
        <v>45404</v>
      </c>
      <c r="E13" s="10"/>
      <c r="F13" s="10"/>
      <c r="G13" s="1">
        <f t="shared" si="0"/>
        <v>-30</v>
      </c>
      <c r="H13" s="9">
        <f t="shared" si="1"/>
        <v>-23400</v>
      </c>
    </row>
    <row r="14" spans="1:8" x14ac:dyDescent="0.3">
      <c r="A14" s="16" t="s">
        <v>41</v>
      </c>
      <c r="B14" s="9">
        <v>765</v>
      </c>
      <c r="C14" s="10">
        <v>45448</v>
      </c>
      <c r="D14" s="10">
        <v>45425</v>
      </c>
      <c r="E14" s="10"/>
      <c r="F14" s="10"/>
      <c r="G14" s="1">
        <f t="shared" si="0"/>
        <v>-23</v>
      </c>
      <c r="H14" s="9">
        <f t="shared" si="1"/>
        <v>-17595</v>
      </c>
    </row>
    <row r="15" spans="1:8" x14ac:dyDescent="0.3">
      <c r="A15" s="16" t="s">
        <v>42</v>
      </c>
      <c r="B15" s="9">
        <v>6.13</v>
      </c>
      <c r="C15" s="10">
        <v>45448</v>
      </c>
      <c r="D15" s="10">
        <v>45425</v>
      </c>
      <c r="E15" s="10"/>
      <c r="F15" s="10"/>
      <c r="G15" s="1">
        <f t="shared" si="0"/>
        <v>-23</v>
      </c>
      <c r="H15" s="9">
        <f t="shared" si="1"/>
        <v>-140.99</v>
      </c>
    </row>
    <row r="16" spans="1:8" x14ac:dyDescent="0.3">
      <c r="A16" s="16" t="s">
        <v>43</v>
      </c>
      <c r="B16" s="9">
        <v>1226.9000000000001</v>
      </c>
      <c r="C16" s="10">
        <v>45441</v>
      </c>
      <c r="D16" s="10">
        <v>45425</v>
      </c>
      <c r="E16" s="10"/>
      <c r="F16" s="10"/>
      <c r="G16" s="1">
        <f t="shared" si="0"/>
        <v>-16</v>
      </c>
      <c r="H16" s="9">
        <f t="shared" si="1"/>
        <v>-19630.400000000001</v>
      </c>
    </row>
    <row r="17" spans="1:8" x14ac:dyDescent="0.3">
      <c r="A17" s="16" t="s">
        <v>44</v>
      </c>
      <c r="B17" s="9">
        <v>279.26</v>
      </c>
      <c r="C17" s="10">
        <v>45438</v>
      </c>
      <c r="D17" s="10">
        <v>45425</v>
      </c>
      <c r="E17" s="10"/>
      <c r="F17" s="10"/>
      <c r="G17" s="1">
        <f t="shared" si="0"/>
        <v>-13</v>
      </c>
      <c r="H17" s="9">
        <f t="shared" si="1"/>
        <v>-3630.38</v>
      </c>
    </row>
    <row r="18" spans="1:8" x14ac:dyDescent="0.3">
      <c r="A18" s="16" t="s">
        <v>45</v>
      </c>
      <c r="B18" s="9">
        <v>240</v>
      </c>
      <c r="C18" s="10">
        <v>45451</v>
      </c>
      <c r="D18" s="10">
        <v>45425</v>
      </c>
      <c r="E18" s="10"/>
      <c r="F18" s="10"/>
      <c r="G18" s="1">
        <f t="shared" si="0"/>
        <v>-26</v>
      </c>
      <c r="H18" s="9">
        <f t="shared" si="1"/>
        <v>-6240</v>
      </c>
    </row>
    <row r="19" spans="1:8" x14ac:dyDescent="0.3">
      <c r="A19" s="16" t="s">
        <v>46</v>
      </c>
      <c r="B19" s="9">
        <v>1503.45</v>
      </c>
      <c r="C19" s="10">
        <v>45458</v>
      </c>
      <c r="D19" s="10">
        <v>45432</v>
      </c>
      <c r="E19" s="10"/>
      <c r="F19" s="10"/>
      <c r="G19" s="1">
        <f t="shared" si="0"/>
        <v>-26</v>
      </c>
      <c r="H19" s="9">
        <f t="shared" si="1"/>
        <v>-39089.699999999997</v>
      </c>
    </row>
    <row r="20" spans="1:8" x14ac:dyDescent="0.3">
      <c r="A20" s="16" t="s">
        <v>47</v>
      </c>
      <c r="B20" s="9">
        <v>468</v>
      </c>
      <c r="C20" s="10">
        <v>45457</v>
      </c>
      <c r="D20" s="10">
        <v>45432</v>
      </c>
      <c r="E20" s="10"/>
      <c r="F20" s="10"/>
      <c r="G20" s="1">
        <f t="shared" si="0"/>
        <v>-25</v>
      </c>
      <c r="H20" s="9">
        <f t="shared" si="1"/>
        <v>-11700</v>
      </c>
    </row>
    <row r="21" spans="1:8" x14ac:dyDescent="0.3">
      <c r="A21" s="16" t="s">
        <v>48</v>
      </c>
      <c r="B21" s="9">
        <v>360</v>
      </c>
      <c r="C21" s="10">
        <v>45464</v>
      </c>
      <c r="D21" s="10">
        <v>45442</v>
      </c>
      <c r="E21" s="10"/>
      <c r="F21" s="10"/>
      <c r="G21" s="1">
        <f t="shared" si="0"/>
        <v>-22</v>
      </c>
      <c r="H21" s="9">
        <f t="shared" si="1"/>
        <v>-7920</v>
      </c>
    </row>
    <row r="22" spans="1:8" x14ac:dyDescent="0.3">
      <c r="A22" s="16" t="s">
        <v>49</v>
      </c>
      <c r="B22" s="9">
        <v>466.83</v>
      </c>
      <c r="C22" s="10">
        <v>45466</v>
      </c>
      <c r="D22" s="10">
        <v>45442</v>
      </c>
      <c r="E22" s="10"/>
      <c r="F22" s="10"/>
      <c r="G22" s="1">
        <f t="shared" si="0"/>
        <v>-24</v>
      </c>
      <c r="H22" s="9">
        <f t="shared" si="1"/>
        <v>-11203.92</v>
      </c>
    </row>
    <row r="23" spans="1:8" x14ac:dyDescent="0.3">
      <c r="A23" s="16" t="s">
        <v>50</v>
      </c>
      <c r="B23" s="9">
        <v>30</v>
      </c>
      <c r="C23" s="10">
        <v>45480</v>
      </c>
      <c r="D23" s="10">
        <v>45454</v>
      </c>
      <c r="E23" s="10"/>
      <c r="F23" s="10"/>
      <c r="G23" s="1">
        <f t="shared" si="0"/>
        <v>-26</v>
      </c>
      <c r="H23" s="9">
        <f t="shared" si="1"/>
        <v>-780</v>
      </c>
    </row>
    <row r="24" spans="1:8" x14ac:dyDescent="0.3">
      <c r="A24" s="16" t="s">
        <v>51</v>
      </c>
      <c r="B24" s="9">
        <v>31.22</v>
      </c>
      <c r="C24" s="10">
        <v>45480</v>
      </c>
      <c r="D24" s="10">
        <v>45454</v>
      </c>
      <c r="E24" s="10"/>
      <c r="F24" s="10"/>
      <c r="G24" s="1">
        <f t="shared" si="0"/>
        <v>-26</v>
      </c>
      <c r="H24" s="9">
        <f t="shared" si="1"/>
        <v>-811.72</v>
      </c>
    </row>
    <row r="25" spans="1:8" x14ac:dyDescent="0.3">
      <c r="A25" s="16" t="s">
        <v>52</v>
      </c>
      <c r="B25" s="9">
        <v>4537.5</v>
      </c>
      <c r="C25" s="10">
        <v>45485</v>
      </c>
      <c r="D25" s="10">
        <v>45455</v>
      </c>
      <c r="E25" s="10"/>
      <c r="F25" s="10"/>
      <c r="G25" s="1">
        <f t="shared" si="0"/>
        <v>-30</v>
      </c>
      <c r="H25" s="9">
        <f t="shared" si="1"/>
        <v>-136125</v>
      </c>
    </row>
    <row r="26" spans="1:8" x14ac:dyDescent="0.3">
      <c r="A26" s="16" t="s">
        <v>53</v>
      </c>
      <c r="B26" s="9">
        <v>118.32</v>
      </c>
      <c r="C26" s="10">
        <v>45490</v>
      </c>
      <c r="D26" s="10">
        <v>45461</v>
      </c>
      <c r="E26" s="10"/>
      <c r="F26" s="10"/>
      <c r="G26" s="1">
        <f t="shared" si="0"/>
        <v>-29</v>
      </c>
      <c r="H26" s="9">
        <f t="shared" si="1"/>
        <v>-3431.28</v>
      </c>
    </row>
    <row r="27" spans="1:8" x14ac:dyDescent="0.3">
      <c r="A27" s="16" t="s">
        <v>54</v>
      </c>
      <c r="B27" s="9">
        <v>785.29</v>
      </c>
      <c r="C27" s="10">
        <v>45487</v>
      </c>
      <c r="D27" s="10">
        <v>45461</v>
      </c>
      <c r="E27" s="10"/>
      <c r="F27" s="10"/>
      <c r="G27" s="1">
        <f t="shared" si="0"/>
        <v>-26</v>
      </c>
      <c r="H27" s="9">
        <f t="shared" si="1"/>
        <v>-20417.54</v>
      </c>
    </row>
    <row r="28" spans="1:8" x14ac:dyDescent="0.3">
      <c r="A28" s="16" t="s">
        <v>55</v>
      </c>
      <c r="B28" s="9">
        <v>1650</v>
      </c>
      <c r="C28" s="10">
        <v>45492</v>
      </c>
      <c r="D28" s="10">
        <v>45464</v>
      </c>
      <c r="E28" s="10"/>
      <c r="F28" s="10"/>
      <c r="G28" s="1">
        <f t="shared" si="0"/>
        <v>-28</v>
      </c>
      <c r="H28" s="9">
        <f t="shared" si="1"/>
        <v>-46200</v>
      </c>
    </row>
    <row r="29" spans="1:8" x14ac:dyDescent="0.3">
      <c r="A29" s="16" t="s">
        <v>56</v>
      </c>
      <c r="B29" s="9">
        <v>1190</v>
      </c>
      <c r="C29" s="10">
        <v>45493</v>
      </c>
      <c r="D29" s="10">
        <v>45464</v>
      </c>
      <c r="E29" s="10"/>
      <c r="F29" s="10"/>
      <c r="G29" s="1">
        <f t="shared" si="0"/>
        <v>-29</v>
      </c>
      <c r="H29" s="9">
        <f t="shared" si="1"/>
        <v>-34510</v>
      </c>
    </row>
    <row r="30" spans="1:8" x14ac:dyDescent="0.3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3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3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3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3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3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3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3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3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3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3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3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3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3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3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3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3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3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3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3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3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3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3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3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3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3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3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3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3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3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3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3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3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3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3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3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3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3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3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3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3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3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3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3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3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3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3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3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3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3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3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3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3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3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3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3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3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3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3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3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3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3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3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3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3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3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3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3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3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3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3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3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3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3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3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3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3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3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3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3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3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3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3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3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3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3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3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3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3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3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3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3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3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3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3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3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3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3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3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3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3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3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3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3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3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3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3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3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3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3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3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3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3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3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3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3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3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3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3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3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3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3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3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3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3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3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3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3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3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3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3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3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3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3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3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3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3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3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3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3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3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3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3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3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3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3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3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3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3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3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3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3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3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3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3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3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3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3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3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3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3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3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3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3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3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3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3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3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3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3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3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3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3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3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8.88671875" defaultRowHeight="14.4" x14ac:dyDescent="0.3"/>
  <cols>
    <col min="1" max="1" width="27" customWidth="1"/>
    <col min="2" max="2" width="12.6640625" customWidth="1"/>
    <col min="3" max="3" width="16.109375" bestFit="1" customWidth="1"/>
    <col min="4" max="6" width="15.44140625" bestFit="1" customWidth="1"/>
    <col min="7" max="7" width="16.33203125" customWidth="1"/>
    <col min="8" max="8" width="14.33203125" customWidth="1"/>
  </cols>
  <sheetData>
    <row r="1" spans="1:8" x14ac:dyDescent="0.3">
      <c r="B1" s="12">
        <f>SUM(B4:B195)</f>
        <v>0</v>
      </c>
      <c r="C1" s="3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3.2" x14ac:dyDescent="0.3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3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3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3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3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3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3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3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3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3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3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3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3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3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3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3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3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3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3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3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3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3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3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3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3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3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3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3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3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3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3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3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3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3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3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3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3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3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3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3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3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3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3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3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3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3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3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3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3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3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3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3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3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3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3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3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3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3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3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3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3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3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3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3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3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3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3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3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3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3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3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3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3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3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3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3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3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3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3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3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3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3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3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3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3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3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3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3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3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3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3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3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3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3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3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3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3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3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3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3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3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3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3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3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3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3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3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3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3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3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3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3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3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3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3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3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3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3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3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3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3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3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3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3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3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3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3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3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3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3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3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3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3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3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3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3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3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3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3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3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3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3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3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3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3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3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3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3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3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3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3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3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3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3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3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3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3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3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3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3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3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3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3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3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3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3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3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3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3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3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3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3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3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3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3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3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3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3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3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3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3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3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3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3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3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3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3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3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3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3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3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3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3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3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3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3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3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3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3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3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3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8.88671875" defaultRowHeight="14.4" x14ac:dyDescent="0.3"/>
  <cols>
    <col min="1" max="1" width="27" customWidth="1"/>
    <col min="2" max="2" width="12.6640625" customWidth="1"/>
    <col min="3" max="3" width="16.109375" bestFit="1" customWidth="1"/>
    <col min="4" max="6" width="15.44140625" bestFit="1" customWidth="1"/>
    <col min="7" max="7" width="16.33203125" customWidth="1"/>
    <col min="8" max="8" width="14.33203125" customWidth="1"/>
  </cols>
  <sheetData>
    <row r="1" spans="1:8" x14ac:dyDescent="0.3">
      <c r="B1" s="12">
        <f>SUM(B4:B195)</f>
        <v>0</v>
      </c>
      <c r="C1" s="3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3.2" x14ac:dyDescent="0.3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3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3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3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3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3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3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3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3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3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3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3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3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3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3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3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3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3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3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3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3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3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3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3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3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3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3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3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3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3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3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3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3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3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3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3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3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3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3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3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3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3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3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3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3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3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3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3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3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3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3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3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3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3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3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3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3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3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3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3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3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3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3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3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3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3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3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3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3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3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3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3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3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3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3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3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3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3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3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3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3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3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3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3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3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3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3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3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3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3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3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3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3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3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3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3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3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3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3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3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3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3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3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3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3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3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3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3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3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3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3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3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3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3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3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3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3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3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3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3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3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3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3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3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3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3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3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3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3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3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3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3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3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3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3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3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3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3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3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3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3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3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3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3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3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3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3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3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3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3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3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3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3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3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3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3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3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3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3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3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3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3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3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3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3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3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3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3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3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3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3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3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3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3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3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3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3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3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3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3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3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3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3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3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3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3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3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3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3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3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3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3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3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3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3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3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3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3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3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3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3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dsga</cp:lastModifiedBy>
  <dcterms:created xsi:type="dcterms:W3CDTF">2006-09-16T00:00:00Z</dcterms:created>
  <dcterms:modified xsi:type="dcterms:W3CDTF">2024-07-01T05:55:43Z</dcterms:modified>
</cp:coreProperties>
</file>